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 activeTab="4"/>
  </bookViews>
  <sheets>
    <sheet name="เขตการปกครองอำเถอบ้านผือ" sheetId="1" r:id="rId1"/>
    <sheet name="จำนวนครัวเรือน" sheetId="2" r:id="rId2"/>
    <sheet name="ประชากรรายอายุ" sheetId="3" r:id="rId3"/>
    <sheet name="ปชก.แยกกลุ่มอายุแยกเพศ" sheetId="4" r:id="rId4"/>
    <sheet name="โครงสร้าง85+" sheetId="5" r:id="rId5"/>
    <sheet name="โครงสร้าง100+" sheetId="6" r:id="rId6"/>
    <sheet name="กลุ่มอายุสำคัญ" sheetId="7" r:id="rId7"/>
    <sheet name="ปิรามิด" sheetId="8" r:id="rId8"/>
  </sheets>
  <definedNames>
    <definedName name="_xlnm.Print_Titles" localSheetId="1">จำนวนครัวเรือน!$1:$4</definedName>
  </definedNames>
  <calcPr calcId="124519"/>
</workbook>
</file>

<file path=xl/calcChain.xml><?xml version="1.0" encoding="utf-8"?>
<calcChain xmlns="http://schemas.openxmlformats.org/spreadsheetml/2006/main">
  <c r="G6" i="7"/>
  <c r="G7"/>
  <c r="G8"/>
  <c r="G9"/>
  <c r="G10"/>
  <c r="G11"/>
  <c r="G12"/>
  <c r="G13"/>
  <c r="G14"/>
  <c r="G15"/>
  <c r="G16"/>
  <c r="G17"/>
  <c r="G18"/>
  <c r="G19"/>
  <c r="G20"/>
  <c r="G5"/>
  <c r="F6"/>
  <c r="F7"/>
  <c r="F8"/>
  <c r="F9"/>
  <c r="F10"/>
  <c r="F11"/>
  <c r="F12"/>
  <c r="F13"/>
  <c r="F14"/>
  <c r="F15"/>
  <c r="F16"/>
  <c r="F17"/>
  <c r="F18"/>
  <c r="F19"/>
  <c r="F20"/>
  <c r="F5"/>
  <c r="E6"/>
  <c r="E7"/>
  <c r="E8"/>
  <c r="E9"/>
  <c r="E10"/>
  <c r="E11"/>
  <c r="E12"/>
  <c r="E13"/>
  <c r="E14"/>
  <c r="E15"/>
  <c r="E16"/>
  <c r="E17"/>
  <c r="E18"/>
  <c r="E19"/>
  <c r="E20"/>
  <c r="E5"/>
  <c r="C6"/>
  <c r="C7"/>
  <c r="C8"/>
  <c r="C9"/>
  <c r="C10"/>
  <c r="C11"/>
  <c r="C12"/>
  <c r="C13"/>
  <c r="C14"/>
  <c r="C15"/>
  <c r="C16"/>
  <c r="C17"/>
  <c r="C18"/>
  <c r="C19"/>
  <c r="C20"/>
  <c r="C5"/>
  <c r="D6"/>
  <c r="D34" i="4"/>
  <c r="E34"/>
  <c r="F34"/>
  <c r="G34"/>
  <c r="H34"/>
  <c r="I34"/>
  <c r="J34"/>
  <c r="K34"/>
  <c r="L34"/>
  <c r="M34"/>
  <c r="N34"/>
  <c r="O34"/>
  <c r="P34"/>
  <c r="Q34"/>
  <c r="R34"/>
  <c r="S34"/>
  <c r="T34"/>
  <c r="U34"/>
  <c r="G8" i="6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7"/>
  <c r="Q304" i="3"/>
  <c r="D8" i="6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7"/>
  <c r="B29"/>
  <c r="E8" s="1"/>
  <c r="C29"/>
  <c r="F11" s="1"/>
  <c r="E29" l="1"/>
  <c r="E25"/>
  <c r="E21"/>
  <c r="E17"/>
  <c r="E13"/>
  <c r="E9"/>
  <c r="F28"/>
  <c r="F24"/>
  <c r="F20"/>
  <c r="F16"/>
  <c r="F12"/>
  <c r="F8"/>
  <c r="E7"/>
  <c r="E26"/>
  <c r="E22"/>
  <c r="E18"/>
  <c r="E14"/>
  <c r="E10"/>
  <c r="F29"/>
  <c r="F25"/>
  <c r="F21"/>
  <c r="F17"/>
  <c r="F13"/>
  <c r="F9"/>
  <c r="E27"/>
  <c r="E23"/>
  <c r="E19"/>
  <c r="E15"/>
  <c r="E11"/>
  <c r="F7"/>
  <c r="F26"/>
  <c r="F22"/>
  <c r="F18"/>
  <c r="F14"/>
  <c r="F10"/>
  <c r="E28"/>
  <c r="E24"/>
  <c r="E20"/>
  <c r="E16"/>
  <c r="E12"/>
  <c r="F27"/>
  <c r="F23"/>
  <c r="F19"/>
  <c r="F15"/>
  <c r="D29"/>
  <c r="F8" i="5" l="1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7"/>
  <c r="G7" s="1"/>
  <c r="D25"/>
  <c r="E8" s="1"/>
  <c r="B25"/>
  <c r="C25" s="1"/>
  <c r="C34" i="4"/>
  <c r="V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C33"/>
  <c r="U32"/>
  <c r="D32"/>
  <c r="E32"/>
  <c r="F32"/>
  <c r="G32"/>
  <c r="H32"/>
  <c r="I32"/>
  <c r="J32"/>
  <c r="K32"/>
  <c r="L32"/>
  <c r="M32"/>
  <c r="N32"/>
  <c r="O32"/>
  <c r="P32"/>
  <c r="Q32"/>
  <c r="R32"/>
  <c r="S32"/>
  <c r="T32"/>
  <c r="C32"/>
  <c r="U31"/>
  <c r="V30" s="1"/>
  <c r="U30"/>
  <c r="T30"/>
  <c r="S31"/>
  <c r="S30"/>
  <c r="R31"/>
  <c r="R30"/>
  <c r="Q31"/>
  <c r="Q30"/>
  <c r="P31"/>
  <c r="P30"/>
  <c r="V26"/>
  <c r="U27"/>
  <c r="U26"/>
  <c r="V22"/>
  <c r="U23"/>
  <c r="U22"/>
  <c r="V14"/>
  <c r="U15"/>
  <c r="U14"/>
  <c r="V20"/>
  <c r="U21"/>
  <c r="U20"/>
  <c r="V12"/>
  <c r="U13"/>
  <c r="U12"/>
  <c r="U6"/>
  <c r="U7"/>
  <c r="V6" s="1"/>
  <c r="V28"/>
  <c r="U29"/>
  <c r="U28"/>
  <c r="V10"/>
  <c r="U10"/>
  <c r="U11"/>
  <c r="V16"/>
  <c r="U16"/>
  <c r="U17"/>
  <c r="V8"/>
  <c r="U9"/>
  <c r="U8"/>
  <c r="U19"/>
  <c r="U18"/>
  <c r="U25"/>
  <c r="U24"/>
  <c r="C20" i="5" l="1"/>
  <c r="C16"/>
  <c r="C12"/>
  <c r="C8"/>
  <c r="E25"/>
  <c r="E21"/>
  <c r="E17"/>
  <c r="E13"/>
  <c r="E9"/>
  <c r="C21"/>
  <c r="C17"/>
  <c r="C13"/>
  <c r="C9"/>
  <c r="E7"/>
  <c r="E22"/>
  <c r="E18"/>
  <c r="E14"/>
  <c r="E10"/>
  <c r="C22"/>
  <c r="C18"/>
  <c r="C14"/>
  <c r="C10"/>
  <c r="C24"/>
  <c r="E23"/>
  <c r="E19"/>
  <c r="E15"/>
  <c r="E11"/>
  <c r="C23"/>
  <c r="C19"/>
  <c r="C15"/>
  <c r="C11"/>
  <c r="E24"/>
  <c r="E20"/>
  <c r="E16"/>
  <c r="E12"/>
  <c r="C7"/>
  <c r="V18" i="4"/>
  <c r="V24"/>
  <c r="C312" i="3"/>
  <c r="F258"/>
  <c r="F261"/>
  <c r="G310"/>
  <c r="G311"/>
  <c r="O33"/>
  <c r="O39"/>
  <c r="H312"/>
  <c r="I312"/>
  <c r="L312"/>
  <c r="D311"/>
  <c r="D312" s="1"/>
  <c r="E311"/>
  <c r="E312" s="1"/>
  <c r="F311"/>
  <c r="H311"/>
  <c r="I311"/>
  <c r="J311"/>
  <c r="K311"/>
  <c r="P311" s="1"/>
  <c r="L311"/>
  <c r="M311"/>
  <c r="M312" s="1"/>
  <c r="N311"/>
  <c r="O311"/>
  <c r="C311"/>
  <c r="D310"/>
  <c r="E310"/>
  <c r="F310"/>
  <c r="F312" s="1"/>
  <c r="H310"/>
  <c r="I310"/>
  <c r="J310"/>
  <c r="J312" s="1"/>
  <c r="K310"/>
  <c r="P310" s="1"/>
  <c r="L310"/>
  <c r="M310"/>
  <c r="N310"/>
  <c r="N312" s="1"/>
  <c r="O310"/>
  <c r="C310"/>
  <c r="C6"/>
  <c r="P295"/>
  <c r="C297"/>
  <c r="D297"/>
  <c r="E297"/>
  <c r="F297"/>
  <c r="G297"/>
  <c r="H297"/>
  <c r="I297"/>
  <c r="J297"/>
  <c r="K297"/>
  <c r="L297"/>
  <c r="M297"/>
  <c r="N297"/>
  <c r="O297"/>
  <c r="C300"/>
  <c r="D300"/>
  <c r="E300"/>
  <c r="F300"/>
  <c r="G300"/>
  <c r="H300"/>
  <c r="I300"/>
  <c r="J300"/>
  <c r="K300"/>
  <c r="L300"/>
  <c r="M300"/>
  <c r="N300"/>
  <c r="O300"/>
  <c r="C303"/>
  <c r="D303"/>
  <c r="E303"/>
  <c r="F303"/>
  <c r="G303"/>
  <c r="H303"/>
  <c r="I303"/>
  <c r="J303"/>
  <c r="K303"/>
  <c r="L303"/>
  <c r="M303"/>
  <c r="N303"/>
  <c r="O303"/>
  <c r="C306"/>
  <c r="D306"/>
  <c r="E306"/>
  <c r="F306"/>
  <c r="G306"/>
  <c r="H306"/>
  <c r="I306"/>
  <c r="J306"/>
  <c r="K306"/>
  <c r="L306"/>
  <c r="M306"/>
  <c r="N306"/>
  <c r="O306"/>
  <c r="C309"/>
  <c r="D309"/>
  <c r="E309"/>
  <c r="F309"/>
  <c r="G309"/>
  <c r="H309"/>
  <c r="I309"/>
  <c r="J309"/>
  <c r="K309"/>
  <c r="L309"/>
  <c r="M309"/>
  <c r="N309"/>
  <c r="O309"/>
  <c r="C288"/>
  <c r="D288"/>
  <c r="E288"/>
  <c r="F288"/>
  <c r="G288"/>
  <c r="H288"/>
  <c r="I288"/>
  <c r="J288"/>
  <c r="K288"/>
  <c r="L288"/>
  <c r="M288"/>
  <c r="N288"/>
  <c r="O288"/>
  <c r="C291"/>
  <c r="D291"/>
  <c r="E291"/>
  <c r="F291"/>
  <c r="G291"/>
  <c r="H291"/>
  <c r="I291"/>
  <c r="J291"/>
  <c r="K291"/>
  <c r="L291"/>
  <c r="M291"/>
  <c r="N291"/>
  <c r="O291"/>
  <c r="C294"/>
  <c r="D294"/>
  <c r="E294"/>
  <c r="F294"/>
  <c r="G294"/>
  <c r="H294"/>
  <c r="I294"/>
  <c r="J294"/>
  <c r="K294"/>
  <c r="L294"/>
  <c r="M294"/>
  <c r="N294"/>
  <c r="O294"/>
  <c r="C270"/>
  <c r="D270"/>
  <c r="E270"/>
  <c r="F270"/>
  <c r="G270"/>
  <c r="H270"/>
  <c r="I270"/>
  <c r="J270"/>
  <c r="K270"/>
  <c r="L270"/>
  <c r="M270"/>
  <c r="N270"/>
  <c r="O270"/>
  <c r="C273"/>
  <c r="D273"/>
  <c r="E273"/>
  <c r="F273"/>
  <c r="G273"/>
  <c r="H273"/>
  <c r="I273"/>
  <c r="J273"/>
  <c r="K273"/>
  <c r="L273"/>
  <c r="M273"/>
  <c r="N273"/>
  <c r="O273"/>
  <c r="C276"/>
  <c r="D276"/>
  <c r="E276"/>
  <c r="P276" s="1"/>
  <c r="F276"/>
  <c r="G276"/>
  <c r="H276"/>
  <c r="I276"/>
  <c r="J276"/>
  <c r="K276"/>
  <c r="L276"/>
  <c r="M276"/>
  <c r="N276"/>
  <c r="O276"/>
  <c r="C279"/>
  <c r="D279"/>
  <c r="E279"/>
  <c r="F279"/>
  <c r="G279"/>
  <c r="H279"/>
  <c r="I279"/>
  <c r="J279"/>
  <c r="K279"/>
  <c r="L279"/>
  <c r="M279"/>
  <c r="N279"/>
  <c r="O279"/>
  <c r="C282"/>
  <c r="D282"/>
  <c r="E282"/>
  <c r="F282"/>
  <c r="G282"/>
  <c r="H282"/>
  <c r="I282"/>
  <c r="J282"/>
  <c r="K282"/>
  <c r="L282"/>
  <c r="M282"/>
  <c r="N282"/>
  <c r="O282"/>
  <c r="C285"/>
  <c r="D285"/>
  <c r="E285"/>
  <c r="F285"/>
  <c r="G285"/>
  <c r="H285"/>
  <c r="I285"/>
  <c r="J285"/>
  <c r="K285"/>
  <c r="L285"/>
  <c r="M285"/>
  <c r="N285"/>
  <c r="O285"/>
  <c r="C231"/>
  <c r="D231"/>
  <c r="E231"/>
  <c r="F231"/>
  <c r="G231"/>
  <c r="H231"/>
  <c r="I231"/>
  <c r="J231"/>
  <c r="K231"/>
  <c r="L231"/>
  <c r="M231"/>
  <c r="N231"/>
  <c r="O231"/>
  <c r="C234"/>
  <c r="D234"/>
  <c r="E234"/>
  <c r="F234"/>
  <c r="G234"/>
  <c r="H234"/>
  <c r="I234"/>
  <c r="J234"/>
  <c r="K234"/>
  <c r="L234"/>
  <c r="M234"/>
  <c r="N234"/>
  <c r="O234"/>
  <c r="C237"/>
  <c r="D237"/>
  <c r="E237"/>
  <c r="F237"/>
  <c r="G237"/>
  <c r="H237"/>
  <c r="I237"/>
  <c r="J237"/>
  <c r="K237"/>
  <c r="L237"/>
  <c r="M237"/>
  <c r="N237"/>
  <c r="O237"/>
  <c r="C240"/>
  <c r="D240"/>
  <c r="E240"/>
  <c r="F240"/>
  <c r="G240"/>
  <c r="H240"/>
  <c r="I240"/>
  <c r="J240"/>
  <c r="K240"/>
  <c r="L240"/>
  <c r="M240"/>
  <c r="N240"/>
  <c r="O240"/>
  <c r="C243"/>
  <c r="D243"/>
  <c r="E243"/>
  <c r="F243"/>
  <c r="G243"/>
  <c r="H243"/>
  <c r="I243"/>
  <c r="J243"/>
  <c r="K243"/>
  <c r="L243"/>
  <c r="M243"/>
  <c r="N243"/>
  <c r="O243"/>
  <c r="C246"/>
  <c r="D246"/>
  <c r="E246"/>
  <c r="F246"/>
  <c r="G246"/>
  <c r="H246"/>
  <c r="I246"/>
  <c r="J246"/>
  <c r="K246"/>
  <c r="L246"/>
  <c r="M246"/>
  <c r="N246"/>
  <c r="O246"/>
  <c r="C249"/>
  <c r="D249"/>
  <c r="E249"/>
  <c r="F249"/>
  <c r="G249"/>
  <c r="H249"/>
  <c r="I249"/>
  <c r="J249"/>
  <c r="K249"/>
  <c r="L249"/>
  <c r="M249"/>
  <c r="N249"/>
  <c r="O249"/>
  <c r="C252"/>
  <c r="D252"/>
  <c r="E252"/>
  <c r="F252"/>
  <c r="G252"/>
  <c r="H252"/>
  <c r="I252"/>
  <c r="J252"/>
  <c r="K252"/>
  <c r="L252"/>
  <c r="M252"/>
  <c r="N252"/>
  <c r="O252"/>
  <c r="C255"/>
  <c r="D255"/>
  <c r="E255"/>
  <c r="F255"/>
  <c r="G255"/>
  <c r="H255"/>
  <c r="I255"/>
  <c r="J255"/>
  <c r="K255"/>
  <c r="L255"/>
  <c r="M255"/>
  <c r="N255"/>
  <c r="O255"/>
  <c r="C258"/>
  <c r="D258"/>
  <c r="E258"/>
  <c r="G258"/>
  <c r="H258"/>
  <c r="I258"/>
  <c r="J258"/>
  <c r="K258"/>
  <c r="L258"/>
  <c r="M258"/>
  <c r="N258"/>
  <c r="O258"/>
  <c r="C261"/>
  <c r="D261"/>
  <c r="E261"/>
  <c r="G261"/>
  <c r="H261"/>
  <c r="I261"/>
  <c r="J261"/>
  <c r="K261"/>
  <c r="L261"/>
  <c r="M261"/>
  <c r="N261"/>
  <c r="O261"/>
  <c r="C264"/>
  <c r="D264"/>
  <c r="E264"/>
  <c r="F264"/>
  <c r="G264"/>
  <c r="H264"/>
  <c r="I264"/>
  <c r="J264"/>
  <c r="K264"/>
  <c r="L264"/>
  <c r="M264"/>
  <c r="N264"/>
  <c r="O264"/>
  <c r="C267"/>
  <c r="D267"/>
  <c r="E267"/>
  <c r="F267"/>
  <c r="G267"/>
  <c r="H267"/>
  <c r="I267"/>
  <c r="J267"/>
  <c r="K267"/>
  <c r="L267"/>
  <c r="M267"/>
  <c r="N267"/>
  <c r="O267"/>
  <c r="C198"/>
  <c r="D198"/>
  <c r="E198"/>
  <c r="F198"/>
  <c r="G198"/>
  <c r="H198"/>
  <c r="I198"/>
  <c r="J198"/>
  <c r="K198"/>
  <c r="L198"/>
  <c r="M198"/>
  <c r="N198"/>
  <c r="O198"/>
  <c r="C201"/>
  <c r="D201"/>
  <c r="E201"/>
  <c r="F201"/>
  <c r="G201"/>
  <c r="H201"/>
  <c r="I201"/>
  <c r="J201"/>
  <c r="K201"/>
  <c r="L201"/>
  <c r="M201"/>
  <c r="N201"/>
  <c r="O201"/>
  <c r="C204"/>
  <c r="D204"/>
  <c r="E204"/>
  <c r="F204"/>
  <c r="G204"/>
  <c r="H204"/>
  <c r="I204"/>
  <c r="J204"/>
  <c r="K204"/>
  <c r="L204"/>
  <c r="M204"/>
  <c r="N204"/>
  <c r="O204"/>
  <c r="C207"/>
  <c r="D207"/>
  <c r="E207"/>
  <c r="F207"/>
  <c r="G207"/>
  <c r="H207"/>
  <c r="I207"/>
  <c r="J207"/>
  <c r="K207"/>
  <c r="L207"/>
  <c r="M207"/>
  <c r="N207"/>
  <c r="O207"/>
  <c r="C210"/>
  <c r="D210"/>
  <c r="E210"/>
  <c r="F210"/>
  <c r="G210"/>
  <c r="H210"/>
  <c r="I210"/>
  <c r="J210"/>
  <c r="K210"/>
  <c r="L210"/>
  <c r="M210"/>
  <c r="N210"/>
  <c r="O210"/>
  <c r="C213"/>
  <c r="D213"/>
  <c r="E213"/>
  <c r="F213"/>
  <c r="G213"/>
  <c r="H213"/>
  <c r="I213"/>
  <c r="J213"/>
  <c r="K213"/>
  <c r="L213"/>
  <c r="M213"/>
  <c r="N213"/>
  <c r="O213"/>
  <c r="C216"/>
  <c r="D216"/>
  <c r="E216"/>
  <c r="F216"/>
  <c r="G216"/>
  <c r="H216"/>
  <c r="I216"/>
  <c r="J216"/>
  <c r="K216"/>
  <c r="L216"/>
  <c r="M216"/>
  <c r="N216"/>
  <c r="O216"/>
  <c r="C219"/>
  <c r="D219"/>
  <c r="E219"/>
  <c r="F219"/>
  <c r="G219"/>
  <c r="H219"/>
  <c r="I219"/>
  <c r="J219"/>
  <c r="K219"/>
  <c r="L219"/>
  <c r="M219"/>
  <c r="N219"/>
  <c r="O219"/>
  <c r="C222"/>
  <c r="D222"/>
  <c r="E222"/>
  <c r="F222"/>
  <c r="G222"/>
  <c r="H222"/>
  <c r="I222"/>
  <c r="J222"/>
  <c r="K222"/>
  <c r="L222"/>
  <c r="M222"/>
  <c r="N222"/>
  <c r="O222"/>
  <c r="C225"/>
  <c r="D225"/>
  <c r="E225"/>
  <c r="F225"/>
  <c r="G225"/>
  <c r="H225"/>
  <c r="I225"/>
  <c r="J225"/>
  <c r="K225"/>
  <c r="L225"/>
  <c r="M225"/>
  <c r="N225"/>
  <c r="O225"/>
  <c r="C228"/>
  <c r="D228"/>
  <c r="E228"/>
  <c r="F228"/>
  <c r="G228"/>
  <c r="H228"/>
  <c r="I228"/>
  <c r="J228"/>
  <c r="K228"/>
  <c r="L228"/>
  <c r="M228"/>
  <c r="N228"/>
  <c r="O228"/>
  <c r="C174"/>
  <c r="P174" s="1"/>
  <c r="D174"/>
  <c r="E174"/>
  <c r="F174"/>
  <c r="G174"/>
  <c r="H174"/>
  <c r="I174"/>
  <c r="J174"/>
  <c r="K174"/>
  <c r="L174"/>
  <c r="M174"/>
  <c r="N174"/>
  <c r="O174"/>
  <c r="C177"/>
  <c r="D177"/>
  <c r="E177"/>
  <c r="F177"/>
  <c r="P177" s="1"/>
  <c r="G177"/>
  <c r="H177"/>
  <c r="I177"/>
  <c r="J177"/>
  <c r="K177"/>
  <c r="L177"/>
  <c r="M177"/>
  <c r="N177"/>
  <c r="O177"/>
  <c r="C180"/>
  <c r="D180"/>
  <c r="E180"/>
  <c r="P180" s="1"/>
  <c r="F180"/>
  <c r="G180"/>
  <c r="H180"/>
  <c r="I180"/>
  <c r="J180"/>
  <c r="K180"/>
  <c r="L180"/>
  <c r="M180"/>
  <c r="N180"/>
  <c r="O180"/>
  <c r="C183"/>
  <c r="D183"/>
  <c r="E183"/>
  <c r="F183"/>
  <c r="G183"/>
  <c r="H183"/>
  <c r="I183"/>
  <c r="J183"/>
  <c r="K183"/>
  <c r="L183"/>
  <c r="M183"/>
  <c r="N183"/>
  <c r="O183"/>
  <c r="C186"/>
  <c r="P186" s="1"/>
  <c r="D186"/>
  <c r="E186"/>
  <c r="F186"/>
  <c r="G186"/>
  <c r="H186"/>
  <c r="I186"/>
  <c r="J186"/>
  <c r="K186"/>
  <c r="L186"/>
  <c r="M186"/>
  <c r="N186"/>
  <c r="O186"/>
  <c r="C189"/>
  <c r="D189"/>
  <c r="E189"/>
  <c r="F189"/>
  <c r="P189" s="1"/>
  <c r="G189"/>
  <c r="H189"/>
  <c r="I189"/>
  <c r="J189"/>
  <c r="K189"/>
  <c r="L189"/>
  <c r="M189"/>
  <c r="N189"/>
  <c r="O189"/>
  <c r="C192"/>
  <c r="D192"/>
  <c r="E192"/>
  <c r="P192" s="1"/>
  <c r="F192"/>
  <c r="G192"/>
  <c r="H192"/>
  <c r="I192"/>
  <c r="J192"/>
  <c r="K192"/>
  <c r="L192"/>
  <c r="M192"/>
  <c r="N192"/>
  <c r="O192"/>
  <c r="C195"/>
  <c r="D195"/>
  <c r="E195"/>
  <c r="F195"/>
  <c r="G195"/>
  <c r="H195"/>
  <c r="I195"/>
  <c r="J195"/>
  <c r="K195"/>
  <c r="L195"/>
  <c r="M195"/>
  <c r="N195"/>
  <c r="O195"/>
  <c r="C168"/>
  <c r="D168"/>
  <c r="E168"/>
  <c r="F168"/>
  <c r="G168"/>
  <c r="H168"/>
  <c r="I168"/>
  <c r="J168"/>
  <c r="K168"/>
  <c r="L168"/>
  <c r="M168"/>
  <c r="N168"/>
  <c r="O168"/>
  <c r="C171"/>
  <c r="D171"/>
  <c r="P171" s="1"/>
  <c r="E171"/>
  <c r="F171"/>
  <c r="G171"/>
  <c r="H171"/>
  <c r="I171"/>
  <c r="J171"/>
  <c r="K171"/>
  <c r="L171"/>
  <c r="M171"/>
  <c r="N171"/>
  <c r="O171"/>
  <c r="C153"/>
  <c r="D153"/>
  <c r="E153"/>
  <c r="F153"/>
  <c r="G153"/>
  <c r="H153"/>
  <c r="I153"/>
  <c r="J153"/>
  <c r="K153"/>
  <c r="L153"/>
  <c r="M153"/>
  <c r="N153"/>
  <c r="O153"/>
  <c r="C156"/>
  <c r="D156"/>
  <c r="E156"/>
  <c r="F156"/>
  <c r="G156"/>
  <c r="H156"/>
  <c r="I156"/>
  <c r="J156"/>
  <c r="K156"/>
  <c r="L156"/>
  <c r="M156"/>
  <c r="N156"/>
  <c r="O156"/>
  <c r="C159"/>
  <c r="D159"/>
  <c r="E159"/>
  <c r="F159"/>
  <c r="G159"/>
  <c r="H159"/>
  <c r="I159"/>
  <c r="J159"/>
  <c r="K159"/>
  <c r="L159"/>
  <c r="M159"/>
  <c r="N159"/>
  <c r="O159"/>
  <c r="C162"/>
  <c r="D162"/>
  <c r="E162"/>
  <c r="F162"/>
  <c r="G162"/>
  <c r="H162"/>
  <c r="I162"/>
  <c r="J162"/>
  <c r="K162"/>
  <c r="L162"/>
  <c r="M162"/>
  <c r="N162"/>
  <c r="O162"/>
  <c r="C165"/>
  <c r="D165"/>
  <c r="E165"/>
  <c r="F165"/>
  <c r="G165"/>
  <c r="H165"/>
  <c r="I165"/>
  <c r="J165"/>
  <c r="K165"/>
  <c r="L165"/>
  <c r="M165"/>
  <c r="N165"/>
  <c r="O165"/>
  <c r="C132"/>
  <c r="D132"/>
  <c r="E132"/>
  <c r="F132"/>
  <c r="G132"/>
  <c r="H132"/>
  <c r="I132"/>
  <c r="J132"/>
  <c r="K132"/>
  <c r="L132"/>
  <c r="M132"/>
  <c r="N132"/>
  <c r="O132"/>
  <c r="C135"/>
  <c r="D135"/>
  <c r="E135"/>
  <c r="F135"/>
  <c r="G135"/>
  <c r="H135"/>
  <c r="I135"/>
  <c r="J135"/>
  <c r="K135"/>
  <c r="L135"/>
  <c r="M135"/>
  <c r="N135"/>
  <c r="O135"/>
  <c r="C138"/>
  <c r="D138"/>
  <c r="E138"/>
  <c r="F138"/>
  <c r="G138"/>
  <c r="H138"/>
  <c r="I138"/>
  <c r="J138"/>
  <c r="K138"/>
  <c r="L138"/>
  <c r="M138"/>
  <c r="N138"/>
  <c r="O138"/>
  <c r="C141"/>
  <c r="D141"/>
  <c r="E141"/>
  <c r="F141"/>
  <c r="G141"/>
  <c r="H141"/>
  <c r="I141"/>
  <c r="J141"/>
  <c r="K141"/>
  <c r="L141"/>
  <c r="M141"/>
  <c r="N141"/>
  <c r="O141"/>
  <c r="C144"/>
  <c r="D144"/>
  <c r="E144"/>
  <c r="F144"/>
  <c r="G144"/>
  <c r="H144"/>
  <c r="I144"/>
  <c r="J144"/>
  <c r="K144"/>
  <c r="L144"/>
  <c r="M144"/>
  <c r="N144"/>
  <c r="O144"/>
  <c r="C147"/>
  <c r="D147"/>
  <c r="E147"/>
  <c r="F147"/>
  <c r="G147"/>
  <c r="H147"/>
  <c r="I147"/>
  <c r="J147"/>
  <c r="K147"/>
  <c r="L147"/>
  <c r="M147"/>
  <c r="N147"/>
  <c r="O147"/>
  <c r="C150"/>
  <c r="D150"/>
  <c r="E150"/>
  <c r="F150"/>
  <c r="G150"/>
  <c r="H150"/>
  <c r="I150"/>
  <c r="J150"/>
  <c r="K150"/>
  <c r="L150"/>
  <c r="M150"/>
  <c r="N150"/>
  <c r="O150"/>
  <c r="C111"/>
  <c r="D111"/>
  <c r="E111"/>
  <c r="F111"/>
  <c r="G111"/>
  <c r="H111"/>
  <c r="I111"/>
  <c r="J111"/>
  <c r="K111"/>
  <c r="L111"/>
  <c r="M111"/>
  <c r="N111"/>
  <c r="O111"/>
  <c r="C114"/>
  <c r="D114"/>
  <c r="E114"/>
  <c r="F114"/>
  <c r="G114"/>
  <c r="H114"/>
  <c r="I114"/>
  <c r="J114"/>
  <c r="K114"/>
  <c r="L114"/>
  <c r="M114"/>
  <c r="N114"/>
  <c r="O114"/>
  <c r="C117"/>
  <c r="D117"/>
  <c r="E117"/>
  <c r="F117"/>
  <c r="G117"/>
  <c r="H117"/>
  <c r="I117"/>
  <c r="J117"/>
  <c r="K117"/>
  <c r="L117"/>
  <c r="M117"/>
  <c r="N117"/>
  <c r="O117"/>
  <c r="C120"/>
  <c r="D120"/>
  <c r="E120"/>
  <c r="F120"/>
  <c r="G120"/>
  <c r="H120"/>
  <c r="I120"/>
  <c r="J120"/>
  <c r="K120"/>
  <c r="L120"/>
  <c r="M120"/>
  <c r="N120"/>
  <c r="O120"/>
  <c r="C123"/>
  <c r="D123"/>
  <c r="E123"/>
  <c r="F123"/>
  <c r="G123"/>
  <c r="H123"/>
  <c r="I123"/>
  <c r="J123"/>
  <c r="K123"/>
  <c r="L123"/>
  <c r="M123"/>
  <c r="N123"/>
  <c r="O123"/>
  <c r="C126"/>
  <c r="D126"/>
  <c r="E126"/>
  <c r="F126"/>
  <c r="G126"/>
  <c r="H126"/>
  <c r="I126"/>
  <c r="J126"/>
  <c r="K126"/>
  <c r="L126"/>
  <c r="M126"/>
  <c r="N126"/>
  <c r="O126"/>
  <c r="C129"/>
  <c r="D129"/>
  <c r="E129"/>
  <c r="F129"/>
  <c r="G129"/>
  <c r="H129"/>
  <c r="I129"/>
  <c r="J129"/>
  <c r="K129"/>
  <c r="L129"/>
  <c r="M129"/>
  <c r="N129"/>
  <c r="O129"/>
  <c r="C108"/>
  <c r="D108"/>
  <c r="E108"/>
  <c r="F108"/>
  <c r="G108"/>
  <c r="H108"/>
  <c r="I108"/>
  <c r="J108"/>
  <c r="K108"/>
  <c r="L108"/>
  <c r="M108"/>
  <c r="N108"/>
  <c r="O108"/>
  <c r="C105"/>
  <c r="D105"/>
  <c r="E105"/>
  <c r="F105"/>
  <c r="G105"/>
  <c r="H105"/>
  <c r="I105"/>
  <c r="J105"/>
  <c r="K105"/>
  <c r="L105"/>
  <c r="M105"/>
  <c r="N105"/>
  <c r="O105"/>
  <c r="C69"/>
  <c r="D69"/>
  <c r="E69"/>
  <c r="F69"/>
  <c r="G69"/>
  <c r="H69"/>
  <c r="I69"/>
  <c r="J69"/>
  <c r="K69"/>
  <c r="L69"/>
  <c r="M69"/>
  <c r="N69"/>
  <c r="O69"/>
  <c r="C72"/>
  <c r="D72"/>
  <c r="E72"/>
  <c r="F72"/>
  <c r="G72"/>
  <c r="H72"/>
  <c r="I72"/>
  <c r="J72"/>
  <c r="K72"/>
  <c r="L72"/>
  <c r="M72"/>
  <c r="N72"/>
  <c r="O72"/>
  <c r="C75"/>
  <c r="D75"/>
  <c r="E75"/>
  <c r="F75"/>
  <c r="G75"/>
  <c r="H75"/>
  <c r="I75"/>
  <c r="J75"/>
  <c r="K75"/>
  <c r="L75"/>
  <c r="M75"/>
  <c r="N75"/>
  <c r="O75"/>
  <c r="C78"/>
  <c r="D78"/>
  <c r="E78"/>
  <c r="F78"/>
  <c r="G78"/>
  <c r="H78"/>
  <c r="I78"/>
  <c r="J78"/>
  <c r="K78"/>
  <c r="L78"/>
  <c r="M78"/>
  <c r="N78"/>
  <c r="O78"/>
  <c r="C81"/>
  <c r="D81"/>
  <c r="E81"/>
  <c r="F81"/>
  <c r="G81"/>
  <c r="H81"/>
  <c r="I81"/>
  <c r="J81"/>
  <c r="K81"/>
  <c r="L81"/>
  <c r="M81"/>
  <c r="N81"/>
  <c r="O81"/>
  <c r="C84"/>
  <c r="D84"/>
  <c r="E84"/>
  <c r="F84"/>
  <c r="G84"/>
  <c r="H84"/>
  <c r="I84"/>
  <c r="J84"/>
  <c r="K84"/>
  <c r="L84"/>
  <c r="M84"/>
  <c r="N84"/>
  <c r="O84"/>
  <c r="C87"/>
  <c r="D87"/>
  <c r="E87"/>
  <c r="F87"/>
  <c r="G87"/>
  <c r="H87"/>
  <c r="I87"/>
  <c r="J87"/>
  <c r="K87"/>
  <c r="L87"/>
  <c r="M87"/>
  <c r="N87"/>
  <c r="O87"/>
  <c r="C90"/>
  <c r="D90"/>
  <c r="E90"/>
  <c r="F90"/>
  <c r="G90"/>
  <c r="H90"/>
  <c r="I90"/>
  <c r="J90"/>
  <c r="K90"/>
  <c r="L90"/>
  <c r="M90"/>
  <c r="N90"/>
  <c r="O90"/>
  <c r="C93"/>
  <c r="D93"/>
  <c r="E93"/>
  <c r="F93"/>
  <c r="G93"/>
  <c r="H93"/>
  <c r="I93"/>
  <c r="J93"/>
  <c r="K93"/>
  <c r="L93"/>
  <c r="M93"/>
  <c r="N93"/>
  <c r="O93"/>
  <c r="C96"/>
  <c r="D96"/>
  <c r="E96"/>
  <c r="F96"/>
  <c r="G96"/>
  <c r="H96"/>
  <c r="I96"/>
  <c r="J96"/>
  <c r="K96"/>
  <c r="L96"/>
  <c r="M96"/>
  <c r="N96"/>
  <c r="O96"/>
  <c r="C99"/>
  <c r="D99"/>
  <c r="E99"/>
  <c r="F99"/>
  <c r="G99"/>
  <c r="H99"/>
  <c r="I99"/>
  <c r="J99"/>
  <c r="K99"/>
  <c r="L99"/>
  <c r="M99"/>
  <c r="N99"/>
  <c r="O99"/>
  <c r="C102"/>
  <c r="D102"/>
  <c r="E102"/>
  <c r="F102"/>
  <c r="G102"/>
  <c r="H102"/>
  <c r="I102"/>
  <c r="J102"/>
  <c r="K102"/>
  <c r="L102"/>
  <c r="M102"/>
  <c r="N102"/>
  <c r="O102"/>
  <c r="C51"/>
  <c r="D51"/>
  <c r="E51"/>
  <c r="F51"/>
  <c r="G51"/>
  <c r="H51"/>
  <c r="I51"/>
  <c r="J51"/>
  <c r="K51"/>
  <c r="L51"/>
  <c r="M51"/>
  <c r="N51"/>
  <c r="O51"/>
  <c r="C54"/>
  <c r="D54"/>
  <c r="E54"/>
  <c r="F54"/>
  <c r="G54"/>
  <c r="H54"/>
  <c r="I54"/>
  <c r="J54"/>
  <c r="K54"/>
  <c r="L54"/>
  <c r="M54"/>
  <c r="N54"/>
  <c r="O54"/>
  <c r="C57"/>
  <c r="D57"/>
  <c r="E57"/>
  <c r="F57"/>
  <c r="P57" s="1"/>
  <c r="G57"/>
  <c r="H57"/>
  <c r="I57"/>
  <c r="J57"/>
  <c r="K57"/>
  <c r="L57"/>
  <c r="M57"/>
  <c r="N57"/>
  <c r="O57"/>
  <c r="C60"/>
  <c r="D60"/>
  <c r="E60"/>
  <c r="P60" s="1"/>
  <c r="F60"/>
  <c r="G60"/>
  <c r="H60"/>
  <c r="I60"/>
  <c r="J60"/>
  <c r="K60"/>
  <c r="L60"/>
  <c r="M60"/>
  <c r="N60"/>
  <c r="O60"/>
  <c r="C63"/>
  <c r="D63"/>
  <c r="E63"/>
  <c r="F63"/>
  <c r="G63"/>
  <c r="H63"/>
  <c r="I63"/>
  <c r="J63"/>
  <c r="K63"/>
  <c r="L63"/>
  <c r="M63"/>
  <c r="N63"/>
  <c r="O63"/>
  <c r="C66"/>
  <c r="P66" s="1"/>
  <c r="D66"/>
  <c r="E66"/>
  <c r="F66"/>
  <c r="G66"/>
  <c r="H66"/>
  <c r="I66"/>
  <c r="J66"/>
  <c r="K66"/>
  <c r="L66"/>
  <c r="M66"/>
  <c r="N66"/>
  <c r="O66"/>
  <c r="C48"/>
  <c r="D48"/>
  <c r="E48"/>
  <c r="F48"/>
  <c r="G48"/>
  <c r="H48"/>
  <c r="I48"/>
  <c r="J48"/>
  <c r="K48"/>
  <c r="L48"/>
  <c r="M48"/>
  <c r="N48"/>
  <c r="O48"/>
  <c r="C45"/>
  <c r="D45"/>
  <c r="E45"/>
  <c r="F45"/>
  <c r="G45"/>
  <c r="H45"/>
  <c r="I45"/>
  <c r="J45"/>
  <c r="K45"/>
  <c r="L45"/>
  <c r="M45"/>
  <c r="N45"/>
  <c r="O45"/>
  <c r="C42"/>
  <c r="D42"/>
  <c r="E42"/>
  <c r="F42"/>
  <c r="G42"/>
  <c r="H42"/>
  <c r="I42"/>
  <c r="J42"/>
  <c r="K42"/>
  <c r="L42"/>
  <c r="M42"/>
  <c r="N42"/>
  <c r="O42"/>
  <c r="C39"/>
  <c r="D39"/>
  <c r="E39"/>
  <c r="F39"/>
  <c r="G39"/>
  <c r="H39"/>
  <c r="I39"/>
  <c r="J39"/>
  <c r="K39"/>
  <c r="L39"/>
  <c r="M39"/>
  <c r="N39"/>
  <c r="O30"/>
  <c r="O27"/>
  <c r="O24"/>
  <c r="O21"/>
  <c r="O18"/>
  <c r="O15"/>
  <c r="O12"/>
  <c r="O9"/>
  <c r="C33"/>
  <c r="D33"/>
  <c r="E33"/>
  <c r="F33"/>
  <c r="G33"/>
  <c r="H33"/>
  <c r="I33"/>
  <c r="J33"/>
  <c r="K33"/>
  <c r="L33"/>
  <c r="M33"/>
  <c r="N33"/>
  <c r="C36"/>
  <c r="D36"/>
  <c r="E36"/>
  <c r="F36"/>
  <c r="G36"/>
  <c r="H36"/>
  <c r="I36"/>
  <c r="J36"/>
  <c r="K36"/>
  <c r="L36"/>
  <c r="M36"/>
  <c r="N36"/>
  <c r="C30"/>
  <c r="D30"/>
  <c r="E30"/>
  <c r="F30"/>
  <c r="G30"/>
  <c r="H30"/>
  <c r="I30"/>
  <c r="J30"/>
  <c r="K30"/>
  <c r="L30"/>
  <c r="M30"/>
  <c r="N30"/>
  <c r="C27"/>
  <c r="D27"/>
  <c r="E27"/>
  <c r="F27"/>
  <c r="G27"/>
  <c r="H27"/>
  <c r="I27"/>
  <c r="J27"/>
  <c r="K27"/>
  <c r="L27"/>
  <c r="M27"/>
  <c r="N27"/>
  <c r="C24"/>
  <c r="D24"/>
  <c r="E24"/>
  <c r="F24"/>
  <c r="G24"/>
  <c r="H24"/>
  <c r="I24"/>
  <c r="J24"/>
  <c r="K24"/>
  <c r="L24"/>
  <c r="M24"/>
  <c r="N24"/>
  <c r="C21"/>
  <c r="D21"/>
  <c r="E21"/>
  <c r="F21"/>
  <c r="G21"/>
  <c r="H21"/>
  <c r="I21"/>
  <c r="J21"/>
  <c r="K21"/>
  <c r="L21"/>
  <c r="M21"/>
  <c r="N21"/>
  <c r="C18"/>
  <c r="D18"/>
  <c r="E18"/>
  <c r="F18"/>
  <c r="G18"/>
  <c r="H18"/>
  <c r="I18"/>
  <c r="J18"/>
  <c r="K18"/>
  <c r="L18"/>
  <c r="M18"/>
  <c r="N18"/>
  <c r="C15"/>
  <c r="D15"/>
  <c r="E15"/>
  <c r="F15"/>
  <c r="G15"/>
  <c r="H15"/>
  <c r="I15"/>
  <c r="J15"/>
  <c r="K15"/>
  <c r="L15"/>
  <c r="M15"/>
  <c r="N15"/>
  <c r="C12"/>
  <c r="D12"/>
  <c r="E12"/>
  <c r="F12"/>
  <c r="G12"/>
  <c r="H12"/>
  <c r="I12"/>
  <c r="J12"/>
  <c r="K12"/>
  <c r="L12"/>
  <c r="M12"/>
  <c r="N12"/>
  <c r="D9"/>
  <c r="E9"/>
  <c r="F9"/>
  <c r="G9"/>
  <c r="H9"/>
  <c r="I9"/>
  <c r="J9"/>
  <c r="K9"/>
  <c r="L9"/>
  <c r="M9"/>
  <c r="N9"/>
  <c r="C9"/>
  <c r="P9" s="1"/>
  <c r="P6"/>
  <c r="D6"/>
  <c r="E6"/>
  <c r="F6"/>
  <c r="G6"/>
  <c r="H6"/>
  <c r="I6"/>
  <c r="J6"/>
  <c r="K6"/>
  <c r="L6"/>
  <c r="M6"/>
  <c r="N6"/>
  <c r="O6"/>
  <c r="P5"/>
  <c r="P7"/>
  <c r="P8"/>
  <c r="P10"/>
  <c r="P11"/>
  <c r="P12"/>
  <c r="P13"/>
  <c r="P14"/>
  <c r="P15"/>
  <c r="P16"/>
  <c r="P17"/>
  <c r="P18"/>
  <c r="P19"/>
  <c r="P20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5"/>
  <c r="P56"/>
  <c r="P58"/>
  <c r="P59"/>
  <c r="P61"/>
  <c r="P62"/>
  <c r="P63"/>
  <c r="P64"/>
  <c r="P65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2"/>
  <c r="P173"/>
  <c r="P175"/>
  <c r="P176"/>
  <c r="P178"/>
  <c r="P179"/>
  <c r="P181"/>
  <c r="P182"/>
  <c r="P183"/>
  <c r="P184"/>
  <c r="P185"/>
  <c r="P187"/>
  <c r="P188"/>
  <c r="P190"/>
  <c r="P191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1"/>
  <c r="P272"/>
  <c r="P274"/>
  <c r="P275"/>
  <c r="P277"/>
  <c r="P278"/>
  <c r="P279"/>
  <c r="P280"/>
  <c r="P281"/>
  <c r="P283"/>
  <c r="P284"/>
  <c r="P286"/>
  <c r="P287"/>
  <c r="P288"/>
  <c r="P289"/>
  <c r="P290"/>
  <c r="P291"/>
  <c r="P292"/>
  <c r="P293"/>
  <c r="P294"/>
  <c r="P296"/>
  <c r="P297"/>
  <c r="P298"/>
  <c r="P299"/>
  <c r="P300"/>
  <c r="P301"/>
  <c r="P302"/>
  <c r="P303"/>
  <c r="P304"/>
  <c r="P305"/>
  <c r="P306"/>
  <c r="P307"/>
  <c r="P308"/>
  <c r="P4"/>
  <c r="J8" i="1"/>
  <c r="J9"/>
  <c r="J10"/>
  <c r="J11"/>
  <c r="J12"/>
  <c r="J13"/>
  <c r="J14"/>
  <c r="J15"/>
  <c r="J16"/>
  <c r="J17"/>
  <c r="J18"/>
  <c r="J19"/>
  <c r="J7"/>
  <c r="G181" i="2"/>
  <c r="H181"/>
  <c r="G173"/>
  <c r="H173"/>
  <c r="G161"/>
  <c r="H161"/>
  <c r="H156"/>
  <c r="G156"/>
  <c r="G162" s="1"/>
  <c r="G143"/>
  <c r="H143"/>
  <c r="H138"/>
  <c r="H144" s="1"/>
  <c r="G138"/>
  <c r="G144" s="1"/>
  <c r="G130"/>
  <c r="H130"/>
  <c r="H121"/>
  <c r="G121"/>
  <c r="H112"/>
  <c r="G112"/>
  <c r="H104"/>
  <c r="I112"/>
  <c r="G104"/>
  <c r="H93"/>
  <c r="G93"/>
  <c r="H78"/>
  <c r="G78"/>
  <c r="H72"/>
  <c r="G72"/>
  <c r="H59"/>
  <c r="I59" s="1"/>
  <c r="G59"/>
  <c r="H39"/>
  <c r="G39"/>
  <c r="I39" s="1"/>
  <c r="H33"/>
  <c r="H40" s="1"/>
  <c r="G33"/>
  <c r="H54"/>
  <c r="G54"/>
  <c r="H47"/>
  <c r="G47"/>
  <c r="I31"/>
  <c r="H26"/>
  <c r="G26"/>
  <c r="H15"/>
  <c r="G15"/>
  <c r="F181"/>
  <c r="E181"/>
  <c r="I180"/>
  <c r="I179"/>
  <c r="I178"/>
  <c r="I177"/>
  <c r="I176"/>
  <c r="I175"/>
  <c r="I174"/>
  <c r="I173"/>
  <c r="G182"/>
  <c r="F173"/>
  <c r="F182" s="1"/>
  <c r="E173"/>
  <c r="I172"/>
  <c r="I171"/>
  <c r="I170"/>
  <c r="I169"/>
  <c r="I168"/>
  <c r="I167"/>
  <c r="I166"/>
  <c r="I165"/>
  <c r="I164"/>
  <c r="I163"/>
  <c r="I161"/>
  <c r="F161"/>
  <c r="E161"/>
  <c r="I160"/>
  <c r="I159"/>
  <c r="I158"/>
  <c r="I157"/>
  <c r="F156"/>
  <c r="E156"/>
  <c r="I155"/>
  <c r="I154"/>
  <c r="I153"/>
  <c r="I152"/>
  <c r="I151"/>
  <c r="I150"/>
  <c r="I149"/>
  <c r="I148"/>
  <c r="I147"/>
  <c r="I146"/>
  <c r="I145"/>
  <c r="I143"/>
  <c r="F143"/>
  <c r="E143"/>
  <c r="I142"/>
  <c r="I141"/>
  <c r="I140"/>
  <c r="I139"/>
  <c r="F138"/>
  <c r="E138"/>
  <c r="I137"/>
  <c r="I136"/>
  <c r="I135"/>
  <c r="I134"/>
  <c r="I133"/>
  <c r="I132"/>
  <c r="I130"/>
  <c r="F130"/>
  <c r="E130"/>
  <c r="I129"/>
  <c r="I128"/>
  <c r="I127"/>
  <c r="I126"/>
  <c r="I125"/>
  <c r="I124"/>
  <c r="I123"/>
  <c r="I122"/>
  <c r="I121"/>
  <c r="F121"/>
  <c r="E121"/>
  <c r="E131" s="1"/>
  <c r="I120"/>
  <c r="I119"/>
  <c r="I118"/>
  <c r="I117"/>
  <c r="I116"/>
  <c r="I115"/>
  <c r="I114"/>
  <c r="F112"/>
  <c r="E112"/>
  <c r="I111"/>
  <c r="I110"/>
  <c r="I109"/>
  <c r="I108"/>
  <c r="I107"/>
  <c r="I106"/>
  <c r="I105"/>
  <c r="F104"/>
  <c r="F113" s="1"/>
  <c r="E104"/>
  <c r="E113" s="1"/>
  <c r="I103"/>
  <c r="I102"/>
  <c r="I101"/>
  <c r="I100"/>
  <c r="I99"/>
  <c r="I98"/>
  <c r="I97"/>
  <c r="I96"/>
  <c r="I95"/>
  <c r="I94"/>
  <c r="I93"/>
  <c r="F93"/>
  <c r="E93"/>
  <c r="I92"/>
  <c r="I91"/>
  <c r="I90"/>
  <c r="I89"/>
  <c r="I88"/>
  <c r="I87"/>
  <c r="I86"/>
  <c r="I85"/>
  <c r="I84"/>
  <c r="I83"/>
  <c r="I82"/>
  <c r="I81"/>
  <c r="I80"/>
  <c r="I78"/>
  <c r="F78"/>
  <c r="E78"/>
  <c r="I77"/>
  <c r="I76"/>
  <c r="I75"/>
  <c r="I74"/>
  <c r="I73"/>
  <c r="I72"/>
  <c r="F72"/>
  <c r="F79" s="1"/>
  <c r="E72"/>
  <c r="I71"/>
  <c r="I70"/>
  <c r="I69"/>
  <c r="I68"/>
  <c r="I67"/>
  <c r="I66"/>
  <c r="I65"/>
  <c r="I64"/>
  <c r="I63"/>
  <c r="I62"/>
  <c r="I61"/>
  <c r="F59"/>
  <c r="E59"/>
  <c r="I58"/>
  <c r="I57"/>
  <c r="I56"/>
  <c r="I55"/>
  <c r="F54"/>
  <c r="F60" s="1"/>
  <c r="E54"/>
  <c r="I53"/>
  <c r="I52"/>
  <c r="I51"/>
  <c r="I50"/>
  <c r="I49"/>
  <c r="I48"/>
  <c r="I47"/>
  <c r="F47"/>
  <c r="E47"/>
  <c r="I46"/>
  <c r="I45"/>
  <c r="I44"/>
  <c r="I43"/>
  <c r="I42"/>
  <c r="I41"/>
  <c r="F39"/>
  <c r="E39"/>
  <c r="I38"/>
  <c r="I37"/>
  <c r="I36"/>
  <c r="I35"/>
  <c r="I34"/>
  <c r="I33"/>
  <c r="F33"/>
  <c r="F40" s="1"/>
  <c r="E33"/>
  <c r="E40" s="1"/>
  <c r="I32"/>
  <c r="I30"/>
  <c r="I29"/>
  <c r="I28"/>
  <c r="I27"/>
  <c r="F26"/>
  <c r="E26"/>
  <c r="I25"/>
  <c r="I24"/>
  <c r="I23"/>
  <c r="I22"/>
  <c r="I21"/>
  <c r="I20"/>
  <c r="I19"/>
  <c r="I18"/>
  <c r="I17"/>
  <c r="I16"/>
  <c r="I15"/>
  <c r="F15"/>
  <c r="E15"/>
  <c r="I14"/>
  <c r="I13"/>
  <c r="I12"/>
  <c r="I11"/>
  <c r="I10"/>
  <c r="I9"/>
  <c r="I8"/>
  <c r="I7"/>
  <c r="I6"/>
  <c r="I5"/>
  <c r="K20" i="1"/>
  <c r="I20"/>
  <c r="H20"/>
  <c r="G20"/>
  <c r="F20"/>
  <c r="E20"/>
  <c r="D20"/>
  <c r="C20"/>
  <c r="I196" i="2"/>
  <c r="I195"/>
  <c r="I194"/>
  <c r="I193"/>
  <c r="I192"/>
  <c r="I191"/>
  <c r="I190"/>
  <c r="I189"/>
  <c r="I188"/>
  <c r="I187"/>
  <c r="I186"/>
  <c r="I185"/>
  <c r="I184"/>
  <c r="I183"/>
  <c r="G197"/>
  <c r="H197"/>
  <c r="F197"/>
  <c r="E197"/>
  <c r="I6" i="8"/>
  <c r="I7"/>
  <c r="I8"/>
  <c r="I9"/>
  <c r="I10"/>
  <c r="I11"/>
  <c r="I12"/>
  <c r="I13"/>
  <c r="I14"/>
  <c r="I15"/>
  <c r="I16"/>
  <c r="I17"/>
  <c r="I18"/>
  <c r="I19"/>
  <c r="I20"/>
  <c r="I21"/>
  <c r="I5"/>
  <c r="F6"/>
  <c r="F7"/>
  <c r="F8"/>
  <c r="F9"/>
  <c r="F10"/>
  <c r="F11"/>
  <c r="F12"/>
  <c r="F13"/>
  <c r="F14"/>
  <c r="F15"/>
  <c r="F16"/>
  <c r="F17"/>
  <c r="F18"/>
  <c r="F19"/>
  <c r="F20"/>
  <c r="F21"/>
  <c r="F5"/>
  <c r="E6"/>
  <c r="E7"/>
  <c r="E8"/>
  <c r="E9"/>
  <c r="E10"/>
  <c r="E11"/>
  <c r="E12"/>
  <c r="E13"/>
  <c r="E14"/>
  <c r="E15"/>
  <c r="E16"/>
  <c r="E17"/>
  <c r="E18"/>
  <c r="E19"/>
  <c r="E20"/>
  <c r="E21"/>
  <c r="E5"/>
  <c r="D6"/>
  <c r="G6" s="1"/>
  <c r="D7"/>
  <c r="G7" s="1"/>
  <c r="D8"/>
  <c r="G8" s="1"/>
  <c r="D9"/>
  <c r="G9" s="1"/>
  <c r="D10"/>
  <c r="G10" s="1"/>
  <c r="D11"/>
  <c r="G11" s="1"/>
  <c r="D12"/>
  <c r="G12" s="1"/>
  <c r="D13"/>
  <c r="G13" s="1"/>
  <c r="D14"/>
  <c r="G14" s="1"/>
  <c r="D15"/>
  <c r="G15" s="1"/>
  <c r="D16"/>
  <c r="G16" s="1"/>
  <c r="D17"/>
  <c r="G17" s="1"/>
  <c r="D18"/>
  <c r="G18" s="1"/>
  <c r="D19"/>
  <c r="G19" s="1"/>
  <c r="D20"/>
  <c r="G20" s="1"/>
  <c r="D21"/>
  <c r="G21" s="1"/>
  <c r="D5"/>
  <c r="G5" s="1"/>
  <c r="C22"/>
  <c r="F22" s="1"/>
  <c r="B22"/>
  <c r="E22" s="1"/>
  <c r="E144" i="2" l="1"/>
  <c r="E162"/>
  <c r="H79"/>
  <c r="H182"/>
  <c r="E60"/>
  <c r="E182"/>
  <c r="I26"/>
  <c r="G60"/>
  <c r="G79"/>
  <c r="H162"/>
  <c r="J20" i="1"/>
  <c r="I138" i="2"/>
  <c r="I144" s="1"/>
  <c r="H131"/>
  <c r="I54"/>
  <c r="I60" s="1"/>
  <c r="H60"/>
  <c r="I40"/>
  <c r="G40"/>
  <c r="K312" i="3"/>
  <c r="P312" s="1"/>
  <c r="P285"/>
  <c r="P282"/>
  <c r="P273"/>
  <c r="P270"/>
  <c r="G312"/>
  <c r="P54"/>
  <c r="P21"/>
  <c r="O312"/>
  <c r="F162" i="2"/>
  <c r="F198" s="1"/>
  <c r="G131"/>
  <c r="F131"/>
  <c r="F144"/>
  <c r="G113"/>
  <c r="E79"/>
  <c r="E198" s="1"/>
  <c r="I181"/>
  <c r="I182" s="1"/>
  <c r="I131"/>
  <c r="H113"/>
  <c r="I79"/>
  <c r="I104"/>
  <c r="I113" s="1"/>
  <c r="I156"/>
  <c r="I162" s="1"/>
  <c r="I197"/>
  <c r="D22" i="8"/>
  <c r="G22" s="1"/>
  <c r="H198" i="2" l="1"/>
  <c r="G198"/>
  <c r="I198"/>
</calcChain>
</file>

<file path=xl/sharedStrings.xml><?xml version="1.0" encoding="utf-8"?>
<sst xmlns="http://schemas.openxmlformats.org/spreadsheetml/2006/main" count="802" uniqueCount="246">
  <si>
    <t>ที่</t>
  </si>
  <si>
    <t xml:space="preserve">  ตำบล</t>
  </si>
  <si>
    <t>หมู่บ้าน</t>
  </si>
  <si>
    <t>ชุมชน</t>
  </si>
  <si>
    <t xml:space="preserve"> หลังคาเรือน   </t>
  </si>
  <si>
    <t>เทศบาลตำบล</t>
  </si>
  <si>
    <t>อบต.</t>
  </si>
  <si>
    <t>ประชากร</t>
  </si>
  <si>
    <t xml:space="preserve">   เนื้อที่ ตร.กม</t>
  </si>
  <si>
    <t>ชาย</t>
  </si>
  <si>
    <t>หญิง</t>
  </si>
  <si>
    <t>รวม</t>
  </si>
  <si>
    <t>เมืองพาน</t>
  </si>
  <si>
    <t>หนองแวง</t>
  </si>
  <si>
    <t>บ้านค้อ</t>
  </si>
  <si>
    <t>กลางใหญ่</t>
  </si>
  <si>
    <t>โนนทอง</t>
  </si>
  <si>
    <t>หนองหัวคู</t>
  </si>
  <si>
    <t>ข้าวสาร</t>
  </si>
  <si>
    <t>จำปาโมง</t>
  </si>
  <si>
    <t>คำบง</t>
  </si>
  <si>
    <t>เขือน้ำ</t>
  </si>
  <si>
    <t>หายโศก</t>
  </si>
  <si>
    <t>คำด้วง</t>
  </si>
  <si>
    <t>บ้านผือ</t>
  </si>
  <si>
    <t>แหล่งที่มา : ปกครองอำเภอ กระทรวงมหาดไทย</t>
  </si>
  <si>
    <t>จำนวนประชากรกลางปี จำแนกตามเพศและเขตการปกครอง อำเภอบ้านผือ จังหวัดอุดรธานี ปี 2561</t>
  </si>
  <si>
    <t>ตำบล</t>
  </si>
  <si>
    <t>รพ.สต.</t>
  </si>
  <si>
    <t>หมู่ที่</t>
  </si>
  <si>
    <t>บ้าน</t>
  </si>
  <si>
    <t>จำนวน อสม.</t>
  </si>
  <si>
    <t>จำนวนหลังคาเรือน</t>
  </si>
  <si>
    <t>จำนวนประชากร</t>
  </si>
  <si>
    <t>รวมทั้งหมด</t>
  </si>
  <si>
    <t>บ้านเม็ก</t>
  </si>
  <si>
    <t>ดอนขวาง</t>
  </si>
  <si>
    <t>กุดเข็ง</t>
  </si>
  <si>
    <t>หินตั้ง</t>
  </si>
  <si>
    <t>ดอนหอ</t>
  </si>
  <si>
    <t>โคกกลาง</t>
  </si>
  <si>
    <t>ทรายทอง</t>
  </si>
  <si>
    <t>รวมทั้งตำบล</t>
  </si>
  <si>
    <t>สันติสุข</t>
  </si>
  <si>
    <t>คำบอนเวียงชัย</t>
  </si>
  <si>
    <t>แหลมทองพัฒนา</t>
  </si>
  <si>
    <t>โนนสง่า</t>
  </si>
  <si>
    <t>เท่อเล่อ</t>
  </si>
  <si>
    <t>นางาม</t>
  </si>
  <si>
    <t>บ้านโพธิ์</t>
  </si>
  <si>
    <t>กุดเม็ก</t>
  </si>
  <si>
    <t>สะคุ</t>
  </si>
  <si>
    <t>ยางโกน</t>
  </si>
  <si>
    <t>สะคุน้อย</t>
  </si>
  <si>
    <t>ยางโกนน้อย</t>
  </si>
  <si>
    <t>หนองกอง</t>
  </si>
  <si>
    <t>นารายณ์</t>
  </si>
  <si>
    <t>นาคูณ</t>
  </si>
  <si>
    <t>นารายณ์น้อย</t>
  </si>
  <si>
    <t>บ้านค้อน้อย</t>
  </si>
  <si>
    <t>นาหลวง</t>
  </si>
  <si>
    <t>คำเจริญ</t>
  </si>
  <si>
    <t>นางิ้ว</t>
  </si>
  <si>
    <t>ห้วยศิลา</t>
  </si>
  <si>
    <t>สระคลอง</t>
  </si>
  <si>
    <t>ห้วยศิลาผาสุก</t>
  </si>
  <si>
    <t>ลาดหอคำ</t>
  </si>
  <si>
    <t>ตาดน้ำพุ</t>
  </si>
  <si>
    <t>บ้านจอมศรี</t>
  </si>
  <si>
    <t>บ้านใหม่</t>
  </si>
  <si>
    <t>บ้านโก่ม</t>
  </si>
  <si>
    <t>หนองกบ</t>
  </si>
  <si>
    <t>บ้านติ้ว</t>
  </si>
  <si>
    <t>นาแมน</t>
  </si>
  <si>
    <t>บ้านเมืองพาน</t>
  </si>
  <si>
    <t>หนองกาลึม</t>
  </si>
  <si>
    <t>กาลึม</t>
  </si>
  <si>
    <t>บ้านไผ่ล้อม</t>
  </si>
  <si>
    <t>โคกก่อง</t>
  </si>
  <si>
    <t>ดอนขี้เหล็ก</t>
  </si>
  <si>
    <t>ผักบุ้ง</t>
  </si>
  <si>
    <t>นาสีดา</t>
  </si>
  <si>
    <t>โนนตาแสง</t>
  </si>
  <si>
    <t>โนนสว่าง</t>
  </si>
  <si>
    <t>จำปาดง</t>
  </si>
  <si>
    <t>เหล่าคราม</t>
  </si>
  <si>
    <t>วังสวย</t>
  </si>
  <si>
    <t>กลางน้อย</t>
  </si>
  <si>
    <t>เหล่ามะแงว</t>
  </si>
  <si>
    <t>นาเจริญ</t>
  </si>
  <si>
    <t>บ้านม่วง</t>
  </si>
  <si>
    <t>นาอ่าง</t>
  </si>
  <si>
    <t>บ้านแดง</t>
  </si>
  <si>
    <t>ขัวล้อ</t>
  </si>
  <si>
    <t>บ้านลาน</t>
  </si>
  <si>
    <t>บ้านคู</t>
  </si>
  <si>
    <t>บ้านดง</t>
  </si>
  <si>
    <t>บ้านโพน</t>
  </si>
  <si>
    <t>โนนแดง</t>
  </si>
  <si>
    <t>โนนดู่</t>
  </si>
  <si>
    <t>โนนหวาย</t>
  </si>
  <si>
    <t>นาเตย</t>
  </si>
  <si>
    <t>ดอนตาล</t>
  </si>
  <si>
    <t>ดงบัง</t>
  </si>
  <si>
    <t>นาไฮ</t>
  </si>
  <si>
    <t>เจริญสุข</t>
  </si>
  <si>
    <t>บ้านดงหมู</t>
  </si>
  <si>
    <t>ชัยเจริญ</t>
  </si>
  <si>
    <t>โนนสมบูรณ์</t>
  </si>
  <si>
    <t>นาล้อม</t>
  </si>
  <si>
    <t>นาล้อมน้อย</t>
  </si>
  <si>
    <t>คำแหน</t>
  </si>
  <si>
    <t>ดงเย็นพัฒนา</t>
  </si>
  <si>
    <t>บ้านเทื่อม</t>
  </si>
  <si>
    <t>หลุมข้าว</t>
  </si>
  <si>
    <t>เทื่อม</t>
  </si>
  <si>
    <t>โคกลาน</t>
  </si>
  <si>
    <t>บ้านงิ้ว</t>
  </si>
  <si>
    <t>หนองปลาซิว</t>
  </si>
  <si>
    <t>หนองแก</t>
  </si>
  <si>
    <t>โนนสะอาด</t>
  </si>
  <si>
    <t>นาสี</t>
  </si>
  <si>
    <t>ดงหวาย</t>
  </si>
  <si>
    <t>นาคำ</t>
  </si>
  <si>
    <t>โคกสีแก้ว</t>
  </si>
  <si>
    <t>หนองนกเขียน</t>
  </si>
  <si>
    <t>ดงขวาง</t>
  </si>
  <si>
    <t>บ้านธาตุ</t>
  </si>
  <si>
    <t>ธาตุ</t>
  </si>
  <si>
    <t>โนนทัน</t>
  </si>
  <si>
    <t>หนองกุง</t>
  </si>
  <si>
    <t>หลวงคำ</t>
  </si>
  <si>
    <t>โนนอุดม</t>
  </si>
  <si>
    <t>ธาตุทรายมูล</t>
  </si>
  <si>
    <t>วังแสง</t>
  </si>
  <si>
    <t>หัวคู</t>
  </si>
  <si>
    <t>ถ่อน</t>
  </si>
  <si>
    <t>ผือ</t>
  </si>
  <si>
    <t>พลับ</t>
  </si>
  <si>
    <t>ภูดิน</t>
  </si>
  <si>
    <t>แวง</t>
  </si>
  <si>
    <t>ดง</t>
  </si>
  <si>
    <t>ศรีสำราญ</t>
  </si>
  <si>
    <t>โนนวารี</t>
  </si>
  <si>
    <t>ศรีสะอาด</t>
  </si>
  <si>
    <t>ภูทอง</t>
  </si>
  <si>
    <t>ถ่อนใหม่</t>
  </si>
  <si>
    <t>ดงสำราญ</t>
  </si>
  <si>
    <t>ผือ(จันทราม)</t>
  </si>
  <si>
    <t>ที่มา ข้อมูลประชากร จำนวนครัวเรือน จาก สำนักงานทะเบียนราษฎร์ กรมการปกครอง อำเภอบ้านผือ ณ กรกฎาคม 2560</t>
  </si>
  <si>
    <t>จำนวนประชากร หลังคาเรือน แยกรายตำบล  หมู่บ้าน อำเภอบ้านผือ จังหวัดอุดรธานี ปี 2561</t>
  </si>
  <si>
    <t>อายุ                ตำบล</t>
  </si>
  <si>
    <t>&lt;1</t>
  </si>
  <si>
    <t>&gt;100</t>
  </si>
  <si>
    <t>อำภอบ้านผือ  จังหวัดอุดรธานี</t>
  </si>
  <si>
    <t>เพศ</t>
  </si>
  <si>
    <t>ช่วงอายุ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</si>
  <si>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</si>
  <si>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</si>
  <si>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</si>
  <si>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</si>
  <si>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</si>
  <si>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</si>
  <si>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</si>
  <si>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</si>
  <si>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</si>
  <si>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</si>
  <si>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</si>
  <si>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</si>
  <si>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</si>
  <si>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</si>
  <si>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</si>
  <si>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</si>
  <si>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</si>
  <si>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</si>
  <si>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ช</t>
  </si>
  <si>
    <t>ญ</t>
  </si>
  <si>
    <t>จำนวนประชากรแยกกลุ่มอายุแยกเพศ  ปี 2561</t>
  </si>
  <si>
    <t xml:space="preserve">    Number of Midyear Population of Banphue</t>
  </si>
  <si>
    <t>กลุ่มอายุ
( ปี )</t>
  </si>
  <si>
    <t>ร้อยละ</t>
  </si>
  <si>
    <t>จำนวน</t>
  </si>
  <si>
    <t xml:space="preserve"> 5-9</t>
  </si>
  <si>
    <t xml:space="preserve"> 15-19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</si>
  <si>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</si>
  <si>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</si>
  <si>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</si>
  <si>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</si>
  <si>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</si>
  <si>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</si>
  <si>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</si>
  <si>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</si>
  <si>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</si>
  <si>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 xml:space="preserve"> 65-69</t>
  </si>
  <si>
    <t xml:space="preserve"> 70-74</t>
  </si>
  <si>
    <t xml:space="preserve"> 75-79</t>
  </si>
  <si>
    <t xml:space="preserve"> 80-84</t>
  </si>
  <si>
    <t>85 ขึ้นไป</t>
  </si>
  <si>
    <t xml:space="preserve"> โครงสร้างประชากร อำเภอบ้านผือ จังหวัดอุดรธานี จำแนกตามกลุ่มอายุ ปี 2561</t>
  </si>
  <si>
    <t xml:space="preserve">      (July ) by 5 year Age group by Sex , 2018</t>
  </si>
  <si>
    <t xml:space="preserve"> 1-4</t>
  </si>
  <si>
    <t xml:space="preserve"> 10-14</t>
  </si>
  <si>
    <t>85-89</t>
  </si>
  <si>
    <t xml:space="preserve"> 90-94</t>
  </si>
  <si>
    <t xml:space="preserve"> 95-99</t>
  </si>
  <si>
    <t>100+</t>
  </si>
  <si>
    <t xml:space="preserve">กลุ่มอายุประชากรที่สำคัญ </t>
  </si>
  <si>
    <t>ประชากรรวมทั้งหมด</t>
  </si>
  <si>
    <t>กลุ่มอายุ 0 - 2 ปี</t>
  </si>
  <si>
    <t>กลุ่มอายุ 0 - 5 ปี</t>
  </si>
  <si>
    <t>กลุ่มอายุ 0 - 6  ปี</t>
  </si>
  <si>
    <t>กลุ่มอายุ 0 - 14 ปี</t>
  </si>
  <si>
    <t>กลุ่มอายุ 0 - 15 ปี</t>
  </si>
  <si>
    <t>กลุ่มอายุ 3 - 5 ปี</t>
  </si>
  <si>
    <t>กลุ่มอายุ 6 - 14 ปี</t>
  </si>
  <si>
    <t xml:space="preserve">กลุ่มอายุ 10 - 24 ปี </t>
  </si>
  <si>
    <t xml:space="preserve">กลุ่มอายุ 15 - 19 ปี </t>
  </si>
  <si>
    <t>กลุ่มอายุ 15 - 59 ปี</t>
  </si>
  <si>
    <t>กลุ่มอายุ 15 ปีขึ้นไป</t>
  </si>
  <si>
    <t xml:space="preserve">กลุ่มอายุ 20 - 59 ปี </t>
  </si>
  <si>
    <t xml:space="preserve">หญิงอายุ 35,40,45,50,55,60 ปี </t>
  </si>
  <si>
    <t>กลุ่มอายุ 35 ปีขึ้นไป</t>
  </si>
  <si>
    <t xml:space="preserve">กลุ่มอายุ 40 ปี ขึ้นไป </t>
  </si>
  <si>
    <t>กลุ่มอายุ 60 ปีขึ้นไป</t>
  </si>
  <si>
    <t>กลุ่มอายุประชากรที่สำคัญ  ปี 2561</t>
  </si>
  <si>
    <t xml:space="preserve">หญิง </t>
  </si>
  <si>
    <t>กลุ่มอายุ</t>
  </si>
  <si>
    <t>% ชาย</t>
  </si>
  <si>
    <t>% หญิง</t>
  </si>
  <si>
    <t>% รวม</t>
  </si>
  <si>
    <t>00-04</t>
  </si>
  <si>
    <t>05-09</t>
  </si>
  <si>
    <t>80+</t>
  </si>
  <si>
    <t xml:space="preserve"> </t>
  </si>
  <si>
    <t xml:space="preserve"> ปิรามิดประชากรของอำเภอบ้านผือ จังหวัดอุดรธานี ปี 2561</t>
  </si>
  <si>
    <t>ประชากรกลางปี 2561</t>
  </si>
  <si>
    <t>ข้อมูล อสม.จาก ระบบสารสนเทศ งานสุขภาพภาคประชาชน กองสนับสนุนสุขภาพภาคประชาชน กรมสนับสนุนบริการสุขภาพ      ณ กรกฎาคม 2560</t>
  </si>
  <si>
    <t>0</t>
  </si>
  <si>
    <t>ณ  วันที่  1 กรกฎาคม 2561</t>
  </si>
  <si>
    <t>สถิติจำนวนประชากรกลางปีรายตำบล อำเภอบ้านผือ จำแนกตามเพศ รายอายุ ปี 2561</t>
  </si>
  <si>
    <t>55164</t>
  </si>
  <si>
    <t>54899</t>
  </si>
  <si>
    <t xml:space="preserve">  Number of Midyear Population (July 1st) by Tumbul,Sex,2018</t>
  </si>
  <si>
    <t>ข้อมูล ณ 1 กรกฎาคม 2560</t>
  </si>
  <si>
    <t xml:space="preserve"> Number of Midyear Population of Banphue  (July) by  Age  group by Sex , 2018</t>
  </si>
  <si>
    <t>ข้อมูล ณ  กรกฎาคม 2560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</si>
</sst>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  <numFmt numFmtId="190" formatCode="_(* #,##0.000_);_(* \(#,##0.000\);_(* &quot;-&quot;??_);_(@_)"/>
    <numFmt numFmtId="191" formatCode="0;0.00"/>
    <numFmt numFmtId="192" formatCode="_(* #,##0.0000_);_(* \(#,##0.0000\);_(* &quot;-&quot;??_);_(@_)"/>
    <numFmt numFmtId="193" formatCode="_(* #,##0.00000_);_(* \(#,##0.00000\);_(* &quot;-&quot;??_);_(@_)"/>
    <numFmt numFmtId="194" formatCode="#,##0_ ;[Red]\-#,##0\ "/>
  </numFmts>
  <fonts count="2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6"/>
      <name val="Cordia New"/>
      <family val="2"/>
    </font>
    <font>
      <sz val="12"/>
      <name val="Times New Roman"/>
      <family val="1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10"/>
      <name val="TH SarabunPSK"/>
      <family val="2"/>
    </font>
    <font>
      <sz val="16"/>
      <color rgb="FFFF000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indexed="8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2"/>
      <color rgb="FF0000FF"/>
      <name val="TH SarabunPSK"/>
      <family val="2"/>
    </font>
    <font>
      <sz val="12"/>
      <name val="Arial"/>
      <family val="2"/>
    </font>
    <font>
      <sz val="11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4" fillId="0" borderId="0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1"/>
    <xf numFmtId="194" fontId="8" fillId="0" borderId="1" xfId="20" applyNumberFormat="1" applyFont="1" applyFill="1" applyBorder="1" applyAlignment="1">
      <alignment horizontal="center"/>
    </xf>
    <xf numFmtId="0" fontId="7" fillId="0" borderId="1" xfId="1" applyFont="1" applyFill="1" applyBorder="1"/>
    <xf numFmtId="0" fontId="8" fillId="0" borderId="0" xfId="13" applyFont="1" applyFill="1"/>
    <xf numFmtId="0" fontId="8" fillId="0" borderId="1" xfId="13" applyFont="1" applyFill="1" applyBorder="1" applyAlignment="1">
      <alignment horizontal="center" vertical="center"/>
    </xf>
    <xf numFmtId="0" fontId="7" fillId="0" borderId="1" xfId="13" applyFont="1" applyFill="1" applyBorder="1" applyAlignment="1">
      <alignment horizontal="center" vertical="center"/>
    </xf>
    <xf numFmtId="194" fontId="7" fillId="0" borderId="1" xfId="20" applyNumberFormat="1" applyFont="1" applyFill="1" applyBorder="1" applyAlignment="1">
      <alignment horizontal="center"/>
    </xf>
    <xf numFmtId="0" fontId="7" fillId="0" borderId="1" xfId="1" applyFont="1" applyFill="1" applyBorder="1" applyAlignment="1"/>
    <xf numFmtId="3" fontId="8" fillId="0" borderId="1" xfId="7" applyNumberFormat="1" applyFont="1" applyFill="1" applyBorder="1" applyAlignment="1">
      <alignment horizontal="center" vertical="center"/>
    </xf>
    <xf numFmtId="0" fontId="7" fillId="0" borderId="1" xfId="13" applyFont="1" applyFill="1" applyBorder="1" applyAlignment="1">
      <alignment horizontal="center"/>
    </xf>
    <xf numFmtId="3" fontId="7" fillId="0" borderId="1" xfId="13" applyNumberFormat="1" applyFont="1" applyFill="1" applyBorder="1" applyAlignment="1">
      <alignment horizontal="center"/>
    </xf>
    <xf numFmtId="3" fontId="7" fillId="0" borderId="1" xfId="7" applyNumberFormat="1" applyFont="1" applyFill="1" applyBorder="1" applyAlignment="1">
      <alignment horizontal="center" vertical="center"/>
    </xf>
    <xf numFmtId="2" fontId="7" fillId="0" borderId="1" xfId="20" applyNumberFormat="1" applyFont="1" applyFill="1" applyBorder="1" applyAlignment="1">
      <alignment horizontal="center"/>
    </xf>
    <xf numFmtId="0" fontId="7" fillId="0" borderId="0" xfId="12" applyFont="1"/>
    <xf numFmtId="49" fontId="7" fillId="0" borderId="1" xfId="7" applyNumberFormat="1" applyFont="1" applyFill="1" applyBorder="1" applyAlignment="1">
      <alignment horizontal="center" vertical="center"/>
    </xf>
    <xf numFmtId="49" fontId="8" fillId="0" borderId="1" xfId="7" applyNumberFormat="1" applyFont="1" applyFill="1" applyBorder="1" applyAlignment="1">
      <alignment horizontal="center" vertical="center"/>
    </xf>
    <xf numFmtId="0" fontId="2" fillId="0" borderId="0" xfId="21"/>
    <xf numFmtId="0" fontId="7" fillId="0" borderId="1" xfId="13" applyFont="1" applyBorder="1" applyAlignment="1">
      <alignment horizontal="center"/>
    </xf>
    <xf numFmtId="0" fontId="7" fillId="0" borderId="0" xfId="21" applyFont="1"/>
    <xf numFmtId="0" fontId="7" fillId="0" borderId="0" xfId="21" applyFont="1" applyAlignment="1">
      <alignment horizontal="center"/>
    </xf>
    <xf numFmtId="3" fontId="7" fillId="13" borderId="1" xfId="5" applyNumberFormat="1" applyFont="1" applyFill="1" applyBorder="1" applyAlignment="1">
      <alignment horizontal="center" vertical="center"/>
    </xf>
    <xf numFmtId="0" fontId="7" fillId="13" borderId="5" xfId="21" applyFont="1" applyFill="1" applyBorder="1" applyAlignment="1"/>
    <xf numFmtId="0" fontId="7" fillId="13" borderId="8" xfId="21" applyFont="1" applyFill="1" applyBorder="1" applyAlignment="1"/>
    <xf numFmtId="0" fontId="7" fillId="13" borderId="9" xfId="21" applyFont="1" applyFill="1" applyBorder="1" applyAlignment="1"/>
    <xf numFmtId="3" fontId="7" fillId="0" borderId="1" xfId="5" applyNumberFormat="1" applyFont="1" applyBorder="1" applyAlignment="1">
      <alignment horizontal="center" vertical="center"/>
    </xf>
    <xf numFmtId="0" fontId="7" fillId="0" borderId="1" xfId="21" applyFont="1" applyBorder="1"/>
    <xf numFmtId="3" fontId="7" fillId="0" borderId="1" xfId="5" applyNumberFormat="1" applyFont="1" applyFill="1" applyBorder="1" applyAlignment="1">
      <alignment horizontal="center" vertical="center"/>
    </xf>
    <xf numFmtId="0" fontId="7" fillId="13" borderId="1" xfId="21" applyFont="1" applyFill="1" applyBorder="1"/>
    <xf numFmtId="3" fontId="8" fillId="0" borderId="1" xfId="5" applyNumberFormat="1" applyFont="1" applyBorder="1" applyAlignment="1">
      <alignment horizontal="center" vertical="center"/>
    </xf>
    <xf numFmtId="0" fontId="7" fillId="0" borderId="8" xfId="21" applyFont="1" applyBorder="1"/>
    <xf numFmtId="0" fontId="7" fillId="0" borderId="9" xfId="21" applyFont="1" applyBorder="1"/>
    <xf numFmtId="0" fontId="7" fillId="13" borderId="1" xfId="21" applyFont="1" applyFill="1" applyBorder="1" applyAlignment="1"/>
    <xf numFmtId="0" fontId="7" fillId="0" borderId="8" xfId="21" applyFont="1" applyBorder="1" applyAlignment="1"/>
    <xf numFmtId="0" fontId="7" fillId="0" borderId="9" xfId="21" applyFont="1" applyBorder="1" applyAlignment="1"/>
    <xf numFmtId="0" fontId="8" fillId="0" borderId="0" xfId="21" applyFont="1" applyAlignment="1">
      <alignment horizontal="center"/>
    </xf>
    <xf numFmtId="0" fontId="8" fillId="0" borderId="0" xfId="21" applyFont="1" applyAlignment="1"/>
    <xf numFmtId="0" fontId="7" fillId="0" borderId="1" xfId="21" applyFont="1" applyBorder="1" applyAlignment="1">
      <alignment horizontal="center"/>
    </xf>
    <xf numFmtId="0" fontId="7" fillId="0" borderId="9" xfId="21" applyFont="1" applyBorder="1" applyAlignment="1">
      <alignment horizontal="center"/>
    </xf>
    <xf numFmtId="0" fontId="7" fillId="0" borderId="8" xfId="21" applyFont="1" applyBorder="1" applyAlignment="1">
      <alignment horizontal="center"/>
    </xf>
    <xf numFmtId="0" fontId="7" fillId="0" borderId="5" xfId="21" applyFont="1" applyBorder="1" applyAlignment="1">
      <alignment horizontal="center"/>
    </xf>
    <xf numFmtId="0" fontId="7" fillId="13" borderId="8" xfId="21" applyFont="1" applyFill="1" applyBorder="1" applyAlignment="1">
      <alignment horizontal="center"/>
    </xf>
    <xf numFmtId="188" fontId="7" fillId="13" borderId="1" xfId="5" applyNumberFormat="1" applyFont="1" applyFill="1" applyBorder="1" applyAlignment="1">
      <alignment horizontal="center" vertical="center"/>
    </xf>
    <xf numFmtId="188" fontId="7" fillId="11" borderId="1" xfId="5" applyNumberFormat="1" applyFont="1" applyFill="1" applyBorder="1" applyAlignment="1">
      <alignment horizontal="center" vertical="center"/>
    </xf>
    <xf numFmtId="3" fontId="7" fillId="0" borderId="0" xfId="21" applyNumberFormat="1" applyFont="1"/>
    <xf numFmtId="188" fontId="7" fillId="0" borderId="0" xfId="21" applyNumberFormat="1" applyFont="1"/>
    <xf numFmtId="0" fontId="12" fillId="0" borderId="2" xfId="27" applyFont="1" applyBorder="1"/>
    <xf numFmtId="0" fontId="2" fillId="0" borderId="0" xfId="25"/>
    <xf numFmtId="0" fontId="7" fillId="0" borderId="0" xfId="17" applyFont="1"/>
    <xf numFmtId="1" fontId="7" fillId="0" borderId="1" xfId="4" applyNumberFormat="1" applyFont="1" applyBorder="1" applyAlignment="1">
      <alignment horizontal="right" vertical="center"/>
    </xf>
    <xf numFmtId="1" fontId="7" fillId="0" borderId="1" xfId="15" applyNumberFormat="1" applyFont="1" applyBorder="1" applyAlignment="1">
      <alignment horizontal="right" vertical="center"/>
    </xf>
    <xf numFmtId="190" fontId="8" fillId="5" borderId="1" xfId="15" applyNumberFormat="1" applyFont="1" applyFill="1" applyBorder="1" applyAlignment="1">
      <alignment textRotation="90"/>
    </xf>
    <xf numFmtId="192" fontId="8" fillId="5" borderId="1" xfId="15" applyNumberFormat="1" applyFont="1" applyFill="1" applyBorder="1" applyAlignment="1">
      <alignment textRotation="90"/>
    </xf>
    <xf numFmtId="193" fontId="8" fillId="5" borderId="1" xfId="15" applyNumberFormat="1" applyFont="1" applyFill="1" applyBorder="1" applyAlignment="1">
      <alignment textRotation="90"/>
    </xf>
    <xf numFmtId="0" fontId="8" fillId="5" borderId="1" xfId="17" applyFont="1" applyFill="1" applyBorder="1" applyAlignment="1">
      <alignment textRotation="90"/>
    </xf>
    <xf numFmtId="187" fontId="8" fillId="5" borderId="1" xfId="15" applyFont="1" applyFill="1" applyBorder="1" applyAlignment="1">
      <alignment textRotation="90"/>
    </xf>
    <xf numFmtId="1" fontId="7" fillId="0" borderId="1" xfId="17" applyNumberFormat="1" applyFont="1" applyFill="1" applyBorder="1" applyAlignment="1">
      <alignment horizontal="right" vertical="center"/>
    </xf>
    <xf numFmtId="1" fontId="7" fillId="0" borderId="1" xfId="4" applyNumberFormat="1" applyFont="1" applyFill="1" applyBorder="1" applyAlignment="1">
      <alignment horizontal="right" vertical="center"/>
    </xf>
    <xf numFmtId="1" fontId="7" fillId="6" borderId="1" xfId="15" applyNumberFormat="1" applyFont="1" applyFill="1" applyBorder="1" applyAlignment="1">
      <alignment horizontal="right" vertical="center"/>
    </xf>
    <xf numFmtId="1" fontId="7" fillId="7" borderId="1" xfId="4" applyNumberFormat="1" applyFont="1" applyFill="1" applyBorder="1" applyAlignment="1">
      <alignment horizontal="right" vertical="center"/>
    </xf>
    <xf numFmtId="1" fontId="7" fillId="8" borderId="1" xfId="4" applyNumberFormat="1" applyFont="1" applyFill="1" applyBorder="1" applyAlignment="1">
      <alignment horizontal="right" vertical="center"/>
    </xf>
    <xf numFmtId="1" fontId="7" fillId="0" borderId="1" xfId="15" applyNumberFormat="1" applyFont="1" applyFill="1" applyBorder="1" applyAlignment="1">
      <alignment horizontal="right" vertical="center"/>
    </xf>
    <xf numFmtId="188" fontId="7" fillId="0" borderId="1" xfId="24" applyNumberFormat="1" applyFont="1" applyBorder="1" applyAlignment="1">
      <alignment horizontal="right" vertical="center"/>
    </xf>
    <xf numFmtId="0" fontId="7" fillId="0" borderId="1" xfId="16" applyFont="1" applyFill="1" applyBorder="1" applyAlignment="1">
      <alignment horizontal="center"/>
    </xf>
    <xf numFmtId="0" fontId="7" fillId="7" borderId="1" xfId="16" applyFont="1" applyFill="1" applyBorder="1" applyAlignment="1">
      <alignment horizontal="center"/>
    </xf>
    <xf numFmtId="0" fontId="7" fillId="8" borderId="1" xfId="16" applyFont="1" applyFill="1" applyBorder="1" applyAlignment="1">
      <alignment horizontal="center"/>
    </xf>
    <xf numFmtId="0" fontId="7" fillId="6" borderId="1" xfId="16" applyFont="1" applyFill="1" applyBorder="1" applyAlignment="1">
      <alignment horizontal="center"/>
    </xf>
    <xf numFmtId="0" fontId="7" fillId="0" borderId="0" xfId="12" applyFont="1"/>
    <xf numFmtId="0" fontId="12" fillId="0" borderId="3" xfId="27" applyFont="1" applyBorder="1" applyAlignment="1">
      <alignment horizontal="center"/>
    </xf>
    <xf numFmtId="0" fontId="12" fillId="0" borderId="1" xfId="27" applyFont="1" applyBorder="1"/>
    <xf numFmtId="188" fontId="12" fillId="0" borderId="1" xfId="26" applyNumberFormat="1" applyFont="1" applyBorder="1" applyAlignment="1">
      <alignment horizontal="center"/>
    </xf>
    <xf numFmtId="0" fontId="8" fillId="10" borderId="1" xfId="12" applyFont="1" applyFill="1" applyBorder="1" applyAlignment="1">
      <alignment horizontal="center" vertical="center"/>
    </xf>
    <xf numFmtId="3" fontId="7" fillId="0" borderId="0" xfId="12" applyNumberFormat="1" applyFont="1"/>
    <xf numFmtId="0" fontId="8" fillId="0" borderId="0" xfId="12" applyFont="1" applyAlignment="1"/>
    <xf numFmtId="0" fontId="12" fillId="0" borderId="4" xfId="27" applyFont="1" applyBorder="1"/>
    <xf numFmtId="0" fontId="2" fillId="0" borderId="0" xfId="31"/>
    <xf numFmtId="189" fontId="8" fillId="0" borderId="0" xfId="30" applyNumberFormat="1" applyFont="1"/>
    <xf numFmtId="0" fontId="8" fillId="0" borderId="1" xfId="31" applyFont="1" applyBorder="1" applyAlignment="1">
      <alignment horizontal="center" vertical="center"/>
    </xf>
    <xf numFmtId="0" fontId="8" fillId="0" borderId="1" xfId="31" applyFont="1" applyFill="1" applyBorder="1" applyAlignment="1">
      <alignment horizontal="center" vertical="center"/>
    </xf>
    <xf numFmtId="189" fontId="8" fillId="0" borderId="1" xfId="30" applyNumberFormat="1" applyFont="1" applyFill="1" applyBorder="1" applyAlignment="1">
      <alignment horizontal="center" vertical="center"/>
    </xf>
    <xf numFmtId="189" fontId="8" fillId="0" borderId="1" xfId="30" applyNumberFormat="1" applyFont="1" applyBorder="1" applyAlignment="1">
      <alignment horizontal="center" vertical="center"/>
    </xf>
    <xf numFmtId="43" fontId="8" fillId="0" borderId="0" xfId="31" applyNumberFormat="1" applyFont="1"/>
    <xf numFmtId="0" fontId="7" fillId="0" borderId="1" xfId="31" applyFont="1" applyFill="1" applyBorder="1"/>
    <xf numFmtId="49" fontId="9" fillId="0" borderId="1" xfId="30" applyNumberFormat="1" applyFont="1" applyFill="1" applyBorder="1" applyAlignment="1">
      <alignment horizontal="center"/>
    </xf>
    <xf numFmtId="43" fontId="9" fillId="0" borderId="1" xfId="30" applyFont="1" applyFill="1" applyBorder="1" applyAlignment="1">
      <alignment horizontal="center"/>
    </xf>
    <xf numFmtId="43" fontId="10" fillId="0" borderId="1" xfId="30" applyFont="1" applyFill="1" applyBorder="1" applyAlignment="1">
      <alignment horizontal="center"/>
    </xf>
    <xf numFmtId="189" fontId="7" fillId="0" borderId="1" xfId="30" applyNumberFormat="1" applyFont="1" applyFill="1" applyBorder="1" applyAlignment="1">
      <alignment horizontal="center"/>
    </xf>
    <xf numFmtId="43" fontId="9" fillId="0" borderId="1" xfId="30" applyFont="1" applyFill="1" applyBorder="1"/>
    <xf numFmtId="189" fontId="7" fillId="0" borderId="1" xfId="30" applyNumberFormat="1" applyFont="1" applyFill="1" applyBorder="1"/>
    <xf numFmtId="188" fontId="7" fillId="0" borderId="1" xfId="30" applyNumberFormat="1" applyFont="1" applyFill="1" applyBorder="1"/>
    <xf numFmtId="0" fontId="9" fillId="0" borderId="1" xfId="31" applyFont="1" applyFill="1" applyBorder="1"/>
    <xf numFmtId="0" fontId="7" fillId="0" borderId="9" xfId="31" applyFont="1" applyFill="1" applyBorder="1"/>
    <xf numFmtId="0" fontId="12" fillId="0" borderId="5" xfId="27" applyFont="1" applyBorder="1" applyAlignment="1">
      <alignment horizontal="center"/>
    </xf>
    <xf numFmtId="0" fontId="12" fillId="0" borderId="6" xfId="27" applyFont="1" applyBorder="1"/>
    <xf numFmtId="0" fontId="12" fillId="0" borderId="2" xfId="27" applyFont="1" applyBorder="1" applyAlignment="1"/>
    <xf numFmtId="0" fontId="12" fillId="0" borderId="6" xfId="27" applyFont="1" applyBorder="1" applyAlignment="1"/>
    <xf numFmtId="0" fontId="12" fillId="10" borderId="7" xfId="27" applyFont="1" applyFill="1" applyBorder="1" applyAlignment="1">
      <alignment horizontal="center"/>
    </xf>
    <xf numFmtId="188" fontId="12" fillId="10" borderId="1" xfId="26" applyNumberFormat="1" applyFont="1" applyFill="1" applyBorder="1" applyAlignment="1">
      <alignment horizontal="center"/>
    </xf>
    <xf numFmtId="0" fontId="12" fillId="10" borderId="5" xfId="27" applyFont="1" applyFill="1" applyBorder="1" applyAlignment="1">
      <alignment horizontal="center"/>
    </xf>
    <xf numFmtId="0" fontId="7" fillId="0" borderId="1" xfId="12" applyFont="1" applyBorder="1" applyAlignment="1">
      <alignment horizontal="center" vertical="center"/>
    </xf>
    <xf numFmtId="43" fontId="7" fillId="0" borderId="0" xfId="28" applyFont="1" applyAlignment="1">
      <alignment vertical="center"/>
    </xf>
    <xf numFmtId="189" fontId="7" fillId="0" borderId="0" xfId="12" applyNumberFormat="1" applyFont="1" applyAlignment="1">
      <alignment vertical="center"/>
    </xf>
    <xf numFmtId="0" fontId="13" fillId="0" borderId="0" xfId="0" applyFont="1"/>
    <xf numFmtId="0" fontId="7" fillId="0" borderId="0" xfId="29" applyFont="1"/>
    <xf numFmtId="0" fontId="8" fillId="0" borderId="0" xfId="12" applyFont="1" applyFill="1" applyBorder="1" applyAlignment="1">
      <alignment horizontal="center" vertical="center"/>
    </xf>
    <xf numFmtId="0" fontId="7" fillId="0" borderId="0" xfId="12" applyFont="1"/>
    <xf numFmtId="0" fontId="8" fillId="10" borderId="9" xfId="12" applyFont="1" applyFill="1" applyBorder="1" applyAlignment="1">
      <alignment horizontal="center" vertical="center"/>
    </xf>
    <xf numFmtId="0" fontId="8" fillId="10" borderId="8" xfId="12" applyFont="1" applyFill="1" applyBorder="1" applyAlignment="1">
      <alignment horizontal="center" vertical="center"/>
    </xf>
    <xf numFmtId="0" fontId="8" fillId="10" borderId="5" xfId="12" applyFont="1" applyFill="1" applyBorder="1" applyAlignment="1">
      <alignment horizontal="center" vertical="center"/>
    </xf>
    <xf numFmtId="0" fontId="7" fillId="0" borderId="0" xfId="12" applyFont="1" applyAlignment="1">
      <alignment horizontal="left" vertical="center"/>
    </xf>
    <xf numFmtId="0" fontId="7" fillId="0" borderId="0" xfId="12" applyFont="1" applyAlignment="1">
      <alignment vertical="center"/>
    </xf>
    <xf numFmtId="0" fontId="8" fillId="0" borderId="0" xfId="12" applyFont="1" applyAlignment="1">
      <alignment horizontal="center" vertical="center"/>
    </xf>
    <xf numFmtId="0" fontId="7" fillId="0" borderId="1" xfId="28" applyNumberFormat="1" applyFont="1" applyFill="1" applyBorder="1" applyAlignment="1">
      <alignment horizontal="right" vertical="center"/>
    </xf>
    <xf numFmtId="0" fontId="8" fillId="0" borderId="0" xfId="12" applyFont="1" applyBorder="1" applyAlignment="1">
      <alignment horizontal="center" vertical="center"/>
    </xf>
    <xf numFmtId="0" fontId="7" fillId="0" borderId="0" xfId="29" applyFont="1" applyFill="1"/>
    <xf numFmtId="2" fontId="7" fillId="0" borderId="0" xfId="6" applyNumberFormat="1" applyFont="1" applyFill="1" applyBorder="1" applyAlignment="1">
      <alignment horizontal="center" vertical="center"/>
    </xf>
    <xf numFmtId="0" fontId="7" fillId="0" borderId="0" xfId="12" applyFont="1" applyFill="1"/>
    <xf numFmtId="3" fontId="7" fillId="0" borderId="0" xfId="12" applyNumberFormat="1" applyFont="1" applyFill="1"/>
    <xf numFmtId="1" fontId="8" fillId="0" borderId="0" xfId="6" applyNumberFormat="1" applyFont="1" applyFill="1" applyBorder="1" applyAlignment="1">
      <alignment horizontal="center" vertical="center"/>
    </xf>
    <xf numFmtId="0" fontId="16" fillId="0" borderId="0" xfId="0" applyFont="1"/>
    <xf numFmtId="0" fontId="11" fillId="2" borderId="1" xfId="14" applyFont="1" applyFill="1" applyBorder="1" applyAlignment="1">
      <alignment horizontal="center"/>
    </xf>
    <xf numFmtId="0" fontId="11" fillId="3" borderId="1" xfId="14" applyFont="1" applyFill="1" applyBorder="1" applyAlignment="1">
      <alignment horizontal="center"/>
    </xf>
    <xf numFmtId="49" fontId="17" fillId="9" borderId="1" xfId="14" applyNumberFormat="1" applyFont="1" applyFill="1" applyBorder="1" applyAlignment="1">
      <alignment horizontal="center"/>
    </xf>
    <xf numFmtId="2" fontId="11" fillId="10" borderId="1" xfId="14" applyNumberFormat="1" applyFont="1" applyFill="1" applyBorder="1" applyAlignment="1">
      <alignment horizontal="center"/>
    </xf>
    <xf numFmtId="187" fontId="12" fillId="10" borderId="1" xfId="8" applyFont="1" applyFill="1" applyBorder="1"/>
    <xf numFmtId="3" fontId="12" fillId="0" borderId="0" xfId="14" applyNumberFormat="1" applyFont="1" applyFill="1" applyBorder="1"/>
    <xf numFmtId="191" fontId="12" fillId="0" borderId="0" xfId="14" applyNumberFormat="1" applyFont="1" applyFill="1" applyBorder="1"/>
    <xf numFmtId="187" fontId="12" fillId="0" borderId="0" xfId="8" applyFont="1" applyFill="1" applyBorder="1"/>
    <xf numFmtId="0" fontId="18" fillId="0" borderId="0" xfId="32" applyFont="1"/>
    <xf numFmtId="0" fontId="12" fillId="0" borderId="0" xfId="14" applyFont="1"/>
    <xf numFmtId="3" fontId="12" fillId="3" borderId="1" xfId="14" applyNumberFormat="1" applyFont="1" applyFill="1" applyBorder="1"/>
    <xf numFmtId="3" fontId="12" fillId="12" borderId="1" xfId="6" applyNumberFormat="1" applyFont="1" applyFill="1" applyBorder="1" applyAlignment="1">
      <alignment horizontal="center"/>
    </xf>
    <xf numFmtId="2" fontId="12" fillId="10" borderId="1" xfId="14" applyNumberFormat="1" applyFont="1" applyFill="1" applyBorder="1"/>
    <xf numFmtId="3" fontId="16" fillId="0" borderId="0" xfId="0" applyNumberFormat="1" applyFont="1"/>
    <xf numFmtId="0" fontId="7" fillId="13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13" borderId="9" xfId="0" applyFont="1" applyFill="1" applyBorder="1" applyAlignment="1"/>
    <xf numFmtId="0" fontId="7" fillId="13" borderId="8" xfId="0" applyFont="1" applyFill="1" applyBorder="1" applyAlignment="1"/>
    <xf numFmtId="0" fontId="7" fillId="13" borderId="8" xfId="0" applyFont="1" applyFill="1" applyBorder="1" applyAlignment="1">
      <alignment horizontal="center"/>
    </xf>
    <xf numFmtId="0" fontId="7" fillId="13" borderId="5" xfId="0" applyFont="1" applyFill="1" applyBorder="1" applyAlignment="1"/>
    <xf numFmtId="0" fontId="12" fillId="0" borderId="0" xfId="12" applyFont="1"/>
    <xf numFmtId="0" fontId="7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13" borderId="1" xfId="0" applyFont="1" applyFill="1" applyBorder="1" applyAlignment="1">
      <alignment horizontal="center"/>
    </xf>
    <xf numFmtId="3" fontId="7" fillId="13" borderId="1" xfId="0" applyNumberFormat="1" applyFont="1" applyFill="1" applyBorder="1" applyAlignment="1">
      <alignment horizontal="center"/>
    </xf>
    <xf numFmtId="3" fontId="7" fillId="13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/>
    </xf>
    <xf numFmtId="3" fontId="7" fillId="0" borderId="4" xfId="5" applyNumberFormat="1" applyFont="1" applyFill="1" applyBorder="1" applyAlignment="1">
      <alignment horizontal="center" vertical="center"/>
    </xf>
    <xf numFmtId="1" fontId="7" fillId="7" borderId="1" xfId="17" applyNumberFormat="1" applyFont="1" applyFill="1" applyBorder="1" applyAlignment="1">
      <alignment horizontal="right" vertical="center"/>
    </xf>
    <xf numFmtId="0" fontId="0" fillId="0" borderId="0" xfId="0" applyFill="1"/>
    <xf numFmtId="1" fontId="13" fillId="7" borderId="1" xfId="0" applyNumberFormat="1" applyFont="1" applyFill="1" applyBorder="1"/>
    <xf numFmtId="1" fontId="13" fillId="0" borderId="1" xfId="0" applyNumberFormat="1" applyFont="1" applyFill="1" applyBorder="1"/>
    <xf numFmtId="1" fontId="0" fillId="7" borderId="0" xfId="0" applyNumberFormat="1" applyFill="1"/>
    <xf numFmtId="1" fontId="0" fillId="0" borderId="0" xfId="0" applyNumberFormat="1" applyFill="1"/>
    <xf numFmtId="188" fontId="7" fillId="14" borderId="1" xfId="24" applyNumberFormat="1" applyFont="1" applyFill="1" applyBorder="1" applyAlignment="1">
      <alignment horizontal="right" vertical="center"/>
    </xf>
    <xf numFmtId="188" fontId="0" fillId="0" borderId="0" xfId="0" applyNumberFormat="1"/>
    <xf numFmtId="0" fontId="19" fillId="0" borderId="0" xfId="0" applyFont="1"/>
    <xf numFmtId="1" fontId="19" fillId="0" borderId="0" xfId="0" applyNumberFormat="1" applyFont="1" applyFill="1"/>
    <xf numFmtId="188" fontId="12" fillId="0" borderId="0" xfId="26" applyNumberFormat="1" applyFont="1" applyBorder="1" applyAlignment="1">
      <alignment horizontal="center" vertical="center"/>
    </xf>
    <xf numFmtId="188" fontId="7" fillId="0" borderId="1" xfId="33" applyNumberFormat="1" applyFont="1" applyFill="1" applyBorder="1" applyAlignment="1">
      <alignment horizontal="center"/>
    </xf>
    <xf numFmtId="43" fontId="8" fillId="0" borderId="0" xfId="33" applyFont="1" applyAlignment="1">
      <alignment horizontal="center"/>
    </xf>
    <xf numFmtId="43" fontId="0" fillId="0" borderId="0" xfId="33" applyFont="1"/>
    <xf numFmtId="43" fontId="8" fillId="0" borderId="0" xfId="33" applyFont="1" applyBorder="1" applyAlignment="1">
      <alignment horizontal="center"/>
    </xf>
    <xf numFmtId="43" fontId="8" fillId="0" borderId="0" xfId="33" applyFont="1" applyFill="1" applyBorder="1" applyAlignment="1">
      <alignment horizontal="center"/>
    </xf>
    <xf numFmtId="43" fontId="8" fillId="10" borderId="5" xfId="33" applyFont="1" applyFill="1" applyBorder="1" applyAlignment="1">
      <alignment horizontal="center"/>
    </xf>
    <xf numFmtId="43" fontId="8" fillId="10" borderId="1" xfId="33" applyFont="1" applyFill="1" applyBorder="1" applyAlignment="1">
      <alignment horizontal="center"/>
    </xf>
    <xf numFmtId="43" fontId="8" fillId="10" borderId="5" xfId="33" applyFont="1" applyFill="1" applyBorder="1" applyAlignment="1">
      <alignment horizontal="center" vertical="center"/>
    </xf>
    <xf numFmtId="43" fontId="8" fillId="10" borderId="6" xfId="33" applyFont="1" applyFill="1" applyBorder="1" applyAlignment="1">
      <alignment horizontal="center" vertical="center"/>
    </xf>
    <xf numFmtId="43" fontId="7" fillId="0" borderId="1" xfId="33" applyFont="1" applyFill="1" applyBorder="1" applyAlignment="1">
      <alignment horizontal="center" vertical="center"/>
    </xf>
    <xf numFmtId="43" fontId="7" fillId="0" borderId="0" xfId="33" applyFont="1" applyFill="1" applyBorder="1" applyAlignment="1">
      <alignment horizontal="center" vertical="center"/>
    </xf>
    <xf numFmtId="43" fontId="8" fillId="10" borderId="1" xfId="33" applyFont="1" applyFill="1" applyBorder="1" applyAlignment="1">
      <alignment horizontal="center" vertical="center"/>
    </xf>
    <xf numFmtId="43" fontId="8" fillId="0" borderId="0" xfId="33" applyFont="1" applyFill="1" applyBorder="1" applyAlignment="1">
      <alignment horizontal="center" vertical="center"/>
    </xf>
    <xf numFmtId="43" fontId="7" fillId="0" borderId="0" xfId="33" applyFont="1" applyFill="1" applyAlignment="1">
      <alignment horizontal="center" vertical="center"/>
    </xf>
    <xf numFmtId="43" fontId="7" fillId="0" borderId="0" xfId="33" applyFont="1" applyAlignment="1">
      <alignment horizontal="left" vertical="top"/>
    </xf>
    <xf numFmtId="43" fontId="7" fillId="0" borderId="0" xfId="33" applyFont="1"/>
    <xf numFmtId="43" fontId="2" fillId="0" borderId="0" xfId="33" applyFont="1"/>
    <xf numFmtId="188" fontId="7" fillId="0" borderId="1" xfId="33" applyNumberFormat="1" applyFont="1" applyFill="1" applyBorder="1" applyAlignment="1">
      <alignment horizontal="center" vertical="center"/>
    </xf>
    <xf numFmtId="188" fontId="8" fillId="10" borderId="1" xfId="33" applyNumberFormat="1" applyFont="1" applyFill="1" applyBorder="1" applyAlignment="1">
      <alignment horizontal="center" vertical="center"/>
    </xf>
    <xf numFmtId="188" fontId="7" fillId="0" borderId="1" xfId="33" applyNumberFormat="1" applyFont="1" applyFill="1" applyBorder="1" applyAlignment="1">
      <alignment horizontal="right" vertical="center"/>
    </xf>
    <xf numFmtId="188" fontId="8" fillId="10" borderId="1" xfId="28" applyNumberFormat="1" applyFont="1" applyFill="1" applyBorder="1" applyAlignment="1">
      <alignment horizontal="center" vertical="center"/>
    </xf>
    <xf numFmtId="188" fontId="7" fillId="0" borderId="1" xfId="28" applyNumberFormat="1" applyFont="1" applyFill="1" applyBorder="1" applyAlignment="1">
      <alignment horizontal="center" vertical="center"/>
    </xf>
    <xf numFmtId="188" fontId="7" fillId="10" borderId="1" xfId="28" applyNumberFormat="1" applyFont="1" applyFill="1" applyBorder="1" applyAlignment="1">
      <alignment horizontal="center" vertical="center"/>
    </xf>
    <xf numFmtId="0" fontId="7" fillId="0" borderId="1" xfId="12" applyFont="1" applyFill="1" applyBorder="1" applyAlignment="1">
      <alignment horizontal="center" vertical="center"/>
    </xf>
    <xf numFmtId="2" fontId="7" fillId="0" borderId="1" xfId="6" applyNumberFormat="1" applyFont="1" applyFill="1" applyBorder="1" applyAlignment="1">
      <alignment horizontal="center" vertical="center"/>
    </xf>
    <xf numFmtId="2" fontId="7" fillId="10" borderId="1" xfId="6" applyNumberFormat="1" applyFont="1" applyFill="1" applyBorder="1" applyAlignment="1">
      <alignment horizontal="center" vertical="center"/>
    </xf>
    <xf numFmtId="0" fontId="11" fillId="0" borderId="1" xfId="27" applyFont="1" applyBorder="1" applyAlignment="1">
      <alignment horizontal="center" vertical="center"/>
    </xf>
    <xf numFmtId="0" fontId="12" fillId="10" borderId="1" xfId="27" applyFont="1" applyFill="1" applyBorder="1" applyAlignment="1">
      <alignment horizontal="center"/>
    </xf>
    <xf numFmtId="0" fontId="14" fillId="0" borderId="0" xfId="0" applyFont="1"/>
    <xf numFmtId="188" fontId="7" fillId="15" borderId="1" xfId="33" applyNumberFormat="1" applyFont="1" applyFill="1" applyBorder="1" applyAlignment="1">
      <alignment horizontal="center"/>
    </xf>
    <xf numFmtId="0" fontId="14" fillId="15" borderId="0" xfId="0" applyFont="1" applyFill="1" applyAlignment="1">
      <alignment horizontal="right"/>
    </xf>
    <xf numFmtId="3" fontId="12" fillId="15" borderId="1" xfId="8" applyNumberFormat="1" applyFont="1" applyFill="1" applyBorder="1" applyAlignment="1">
      <alignment horizontal="center"/>
    </xf>
    <xf numFmtId="3" fontId="7" fillId="12" borderId="1" xfId="6" applyNumberFormat="1" applyFont="1" applyFill="1" applyBorder="1" applyAlignment="1">
      <alignment horizontal="center"/>
    </xf>
    <xf numFmtId="2" fontId="7" fillId="10" borderId="1" xfId="14" applyNumberFormat="1" applyFont="1" applyFill="1" applyBorder="1"/>
    <xf numFmtId="187" fontId="7" fillId="10" borderId="1" xfId="8" applyFont="1" applyFill="1" applyBorder="1"/>
    <xf numFmtId="0" fontId="7" fillId="0" borderId="0" xfId="12" applyFont="1" applyAlignment="1">
      <alignment horizontal="left" vertical="top"/>
    </xf>
    <xf numFmtId="0" fontId="7" fillId="0" borderId="0" xfId="12" applyFont="1"/>
    <xf numFmtId="3" fontId="8" fillId="0" borderId="9" xfId="7" applyNumberFormat="1" applyFont="1" applyFill="1" applyBorder="1" applyAlignment="1">
      <alignment horizontal="center" vertical="center"/>
    </xf>
    <xf numFmtId="3" fontId="8" fillId="0" borderId="5" xfId="7" applyNumberFormat="1" applyFont="1" applyFill="1" applyBorder="1" applyAlignment="1">
      <alignment horizontal="center" vertical="center"/>
    </xf>
    <xf numFmtId="0" fontId="8" fillId="0" borderId="0" xfId="13" applyFont="1" applyFill="1" applyAlignment="1">
      <alignment horizontal="center"/>
    </xf>
    <xf numFmtId="187" fontId="8" fillId="0" borderId="2" xfId="7" applyFont="1" applyFill="1" applyBorder="1" applyAlignment="1">
      <alignment horizontal="center" vertical="center" wrapText="1"/>
    </xf>
    <xf numFmtId="187" fontId="8" fillId="0" borderId="6" xfId="7" applyFont="1" applyFill="1" applyBorder="1" applyAlignment="1">
      <alignment horizontal="center" vertical="center" wrapText="1"/>
    </xf>
    <xf numFmtId="0" fontId="8" fillId="0" borderId="1" xfId="13" applyFont="1" applyFill="1" applyBorder="1" applyAlignment="1">
      <alignment horizontal="center" vertical="center"/>
    </xf>
    <xf numFmtId="0" fontId="8" fillId="0" borderId="1" xfId="13" applyFont="1" applyFill="1" applyBorder="1" applyAlignment="1">
      <alignment horizontal="center" vertical="center" wrapText="1"/>
    </xf>
    <xf numFmtId="0" fontId="7" fillId="0" borderId="0" xfId="21" applyFont="1" applyAlignment="1">
      <alignment horizontal="left" vertical="center" wrapText="1"/>
    </xf>
    <xf numFmtId="0" fontId="7" fillId="13" borderId="9" xfId="21" applyFont="1" applyFill="1" applyBorder="1" applyAlignment="1">
      <alignment horizontal="left"/>
    </xf>
    <xf numFmtId="0" fontId="7" fillId="13" borderId="8" xfId="21" applyFont="1" applyFill="1" applyBorder="1" applyAlignment="1">
      <alignment horizontal="left"/>
    </xf>
    <xf numFmtId="0" fontId="7" fillId="13" borderId="5" xfId="21" applyFont="1" applyFill="1" applyBorder="1" applyAlignment="1">
      <alignment horizontal="left"/>
    </xf>
    <xf numFmtId="0" fontId="7" fillId="11" borderId="9" xfId="21" applyFont="1" applyFill="1" applyBorder="1" applyAlignment="1">
      <alignment horizontal="center"/>
    </xf>
    <xf numFmtId="0" fontId="7" fillId="11" borderId="8" xfId="21" applyFont="1" applyFill="1" applyBorder="1" applyAlignment="1">
      <alignment horizontal="center"/>
    </xf>
    <xf numFmtId="0" fontId="7" fillId="11" borderId="5" xfId="21" applyFont="1" applyFill="1" applyBorder="1" applyAlignment="1">
      <alignment horizontal="center"/>
    </xf>
    <xf numFmtId="0" fontId="8" fillId="0" borderId="0" xfId="21" applyFont="1" applyAlignment="1">
      <alignment horizontal="center"/>
    </xf>
    <xf numFmtId="0" fontId="8" fillId="0" borderId="10" xfId="21" applyFont="1" applyBorder="1" applyAlignment="1">
      <alignment horizontal="center"/>
    </xf>
    <xf numFmtId="0" fontId="8" fillId="0" borderId="2" xfId="21" applyFont="1" applyBorder="1" applyAlignment="1">
      <alignment horizontal="center" vertical="center"/>
    </xf>
    <xf numFmtId="0" fontId="8" fillId="0" borderId="6" xfId="21" applyFont="1" applyBorder="1" applyAlignment="1">
      <alignment horizontal="center" vertical="center"/>
    </xf>
    <xf numFmtId="3" fontId="8" fillId="0" borderId="2" xfId="5" applyNumberFormat="1" applyFont="1" applyBorder="1" applyAlignment="1">
      <alignment horizontal="center" vertical="center"/>
    </xf>
    <xf numFmtId="3" fontId="8" fillId="0" borderId="6" xfId="5" applyNumberFormat="1" applyFont="1" applyBorder="1" applyAlignment="1">
      <alignment horizontal="center" vertical="center"/>
    </xf>
    <xf numFmtId="3" fontId="8" fillId="0" borderId="9" xfId="5" applyNumberFormat="1" applyFont="1" applyBorder="1" applyAlignment="1">
      <alignment horizontal="center" vertical="center"/>
    </xf>
    <xf numFmtId="3" fontId="8" fillId="0" borderId="5" xfId="5" applyNumberFormat="1" applyFont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4" xfId="16" applyFont="1" applyFill="1" applyBorder="1" applyAlignment="1">
      <alignment horizontal="center" vertical="center"/>
    </xf>
    <xf numFmtId="0" fontId="7" fillId="0" borderId="6" xfId="16" applyFont="1" applyFill="1" applyBorder="1" applyAlignment="1">
      <alignment horizontal="center" vertical="center"/>
    </xf>
    <xf numFmtId="0" fontId="7" fillId="4" borderId="2" xfId="16" applyFont="1" applyFill="1" applyBorder="1" applyAlignment="1">
      <alignment horizontal="center" vertical="center"/>
    </xf>
    <xf numFmtId="0" fontId="7" fillId="4" borderId="4" xfId="16" applyFont="1" applyFill="1" applyBorder="1" applyAlignment="1">
      <alignment horizontal="center" vertical="center"/>
    </xf>
    <xf numFmtId="0" fontId="7" fillId="4" borderId="6" xfId="16" applyFont="1" applyFill="1" applyBorder="1" applyAlignment="1">
      <alignment horizontal="center" vertical="center"/>
    </xf>
    <xf numFmtId="43" fontId="8" fillId="0" borderId="0" xfId="4" applyFont="1" applyAlignment="1">
      <alignment horizontal="center" vertical="center"/>
    </xf>
    <xf numFmtId="43" fontId="8" fillId="0" borderId="10" xfId="4" applyFont="1" applyBorder="1" applyAlignment="1">
      <alignment horizontal="center" vertical="center"/>
    </xf>
    <xf numFmtId="0" fontId="8" fillId="5" borderId="11" xfId="16" applyFont="1" applyFill="1" applyBorder="1" applyAlignment="1">
      <alignment horizontal="center" vertical="top" wrapText="1"/>
    </xf>
    <xf numFmtId="0" fontId="8" fillId="5" borderId="12" xfId="16" applyFont="1" applyFill="1" applyBorder="1" applyAlignment="1">
      <alignment horizontal="center" vertical="top" wrapText="1"/>
    </xf>
    <xf numFmtId="188" fontId="12" fillId="0" borderId="2" xfId="26" applyNumberFormat="1" applyFont="1" applyBorder="1" applyAlignment="1">
      <alignment horizontal="center" vertical="center"/>
    </xf>
    <xf numFmtId="188" fontId="12" fillId="0" borderId="6" xfId="26" applyNumberFormat="1" applyFont="1" applyBorder="1" applyAlignment="1">
      <alignment horizontal="center" vertical="center"/>
    </xf>
    <xf numFmtId="0" fontId="12" fillId="0" borderId="0" xfId="12" applyFont="1" applyAlignment="1">
      <alignment horizontal="left" vertical="top"/>
    </xf>
    <xf numFmtId="0" fontId="12" fillId="0" borderId="0" xfId="12" applyFont="1"/>
    <xf numFmtId="0" fontId="11" fillId="0" borderId="2" xfId="27" applyFont="1" applyBorder="1" applyAlignment="1">
      <alignment horizontal="center" vertical="center"/>
    </xf>
    <xf numFmtId="0" fontId="11" fillId="0" borderId="6" xfId="27" applyFont="1" applyBorder="1" applyAlignment="1">
      <alignment horizontal="center" vertical="center"/>
    </xf>
    <xf numFmtId="49" fontId="11" fillId="0" borderId="2" xfId="27" applyNumberFormat="1" applyFont="1" applyBorder="1" applyAlignment="1">
      <alignment horizontal="center" vertical="center"/>
    </xf>
    <xf numFmtId="49" fontId="11" fillId="0" borderId="6" xfId="27" applyNumberFormat="1" applyFont="1" applyBorder="1" applyAlignment="1">
      <alignment horizontal="center" vertical="center"/>
    </xf>
    <xf numFmtId="0" fontId="11" fillId="0" borderId="0" xfId="27" applyFont="1" applyAlignment="1">
      <alignment horizontal="center"/>
    </xf>
    <xf numFmtId="0" fontId="11" fillId="0" borderId="0" xfId="27" applyFont="1" applyBorder="1" applyAlignment="1">
      <alignment horizontal="center"/>
    </xf>
    <xf numFmtId="0" fontId="11" fillId="0" borderId="10" xfId="27" applyFont="1" applyBorder="1" applyAlignment="1">
      <alignment horizontal="center"/>
    </xf>
    <xf numFmtId="0" fontId="11" fillId="0" borderId="4" xfId="27" applyFont="1" applyBorder="1" applyAlignment="1">
      <alignment horizontal="center" vertical="center"/>
    </xf>
    <xf numFmtId="0" fontId="11" fillId="0" borderId="9" xfId="27" applyFont="1" applyBorder="1" applyAlignment="1">
      <alignment horizontal="center"/>
    </xf>
    <xf numFmtId="0" fontId="11" fillId="0" borderId="8" xfId="27" applyFont="1" applyBorder="1" applyAlignment="1">
      <alignment horizontal="center"/>
    </xf>
    <xf numFmtId="0" fontId="11" fillId="0" borderId="5" xfId="27" applyFont="1" applyBorder="1" applyAlignment="1">
      <alignment horizontal="center"/>
    </xf>
    <xf numFmtId="43" fontId="8" fillId="0" borderId="0" xfId="33" applyFont="1" applyAlignment="1">
      <alignment horizontal="center"/>
    </xf>
    <xf numFmtId="43" fontId="8" fillId="0" borderId="10" xfId="33" applyFont="1" applyBorder="1" applyAlignment="1">
      <alignment horizontal="center"/>
    </xf>
    <xf numFmtId="43" fontId="7" fillId="0" borderId="0" xfId="33" applyFont="1" applyAlignment="1">
      <alignment horizontal="left" vertical="top"/>
    </xf>
    <xf numFmtId="43" fontId="7" fillId="0" borderId="0" xfId="33" applyFont="1"/>
    <xf numFmtId="43" fontId="8" fillId="10" borderId="8" xfId="33" applyFont="1" applyFill="1" applyBorder="1" applyAlignment="1">
      <alignment horizontal="center"/>
    </xf>
    <xf numFmtId="43" fontId="8" fillId="10" borderId="5" xfId="33" applyFont="1" applyFill="1" applyBorder="1" applyAlignment="1">
      <alignment horizontal="center"/>
    </xf>
    <xf numFmtId="43" fontId="8" fillId="10" borderId="1" xfId="33" applyFont="1" applyFill="1" applyBorder="1" applyAlignment="1">
      <alignment horizontal="center"/>
    </xf>
    <xf numFmtId="43" fontId="8" fillId="10" borderId="2" xfId="33" applyFont="1" applyFill="1" applyBorder="1" applyAlignment="1">
      <alignment horizontal="center" vertical="center" wrapText="1"/>
    </xf>
    <xf numFmtId="43" fontId="8" fillId="10" borderId="6" xfId="33" applyFont="1" applyFill="1" applyBorder="1" applyAlignment="1">
      <alignment horizontal="center" vertical="center"/>
    </xf>
    <xf numFmtId="0" fontId="7" fillId="0" borderId="0" xfId="12" applyFont="1" applyAlignment="1">
      <alignment vertical="center"/>
    </xf>
    <xf numFmtId="0" fontId="8" fillId="0" borderId="10" xfId="12" applyFont="1" applyBorder="1" applyAlignment="1">
      <alignment horizontal="center" vertical="center"/>
    </xf>
    <xf numFmtId="0" fontId="8" fillId="0" borderId="0" xfId="12" applyFont="1" applyAlignment="1">
      <alignment horizontal="center" vertical="center"/>
    </xf>
    <xf numFmtId="0" fontId="8" fillId="10" borderId="2" xfId="29" applyFont="1" applyFill="1" applyBorder="1" applyAlignment="1">
      <alignment horizontal="center" vertical="center" wrapText="1"/>
    </xf>
    <xf numFmtId="0" fontId="8" fillId="10" borderId="4" xfId="29" applyFont="1" applyFill="1" applyBorder="1" applyAlignment="1">
      <alignment horizontal="center" vertical="center" wrapText="1"/>
    </xf>
    <xf numFmtId="0" fontId="8" fillId="10" borderId="6" xfId="29" applyFont="1" applyFill="1" applyBorder="1" applyAlignment="1">
      <alignment horizontal="center" vertical="center"/>
    </xf>
    <xf numFmtId="0" fontId="8" fillId="10" borderId="9" xfId="12" applyFont="1" applyFill="1" applyBorder="1" applyAlignment="1">
      <alignment horizontal="center" vertical="center"/>
    </xf>
    <xf numFmtId="0" fontId="8" fillId="10" borderId="8" xfId="12" applyFont="1" applyFill="1" applyBorder="1" applyAlignment="1">
      <alignment horizontal="center" vertical="center"/>
    </xf>
    <xf numFmtId="0" fontId="8" fillId="10" borderId="5" xfId="12" applyFont="1" applyFill="1" applyBorder="1" applyAlignment="1">
      <alignment horizontal="center" vertical="center"/>
    </xf>
    <xf numFmtId="0" fontId="7" fillId="0" borderId="0" xfId="12" applyFont="1" applyAlignment="1">
      <alignment horizontal="left" vertical="center"/>
    </xf>
    <xf numFmtId="0" fontId="8" fillId="0" borderId="0" xfId="31" applyFont="1" applyAlignment="1">
      <alignment horizontal="center"/>
    </xf>
    <xf numFmtId="0" fontId="15" fillId="0" borderId="0" xfId="18" applyFont="1" applyAlignment="1">
      <alignment horizontal="center"/>
    </xf>
    <xf numFmtId="49" fontId="11" fillId="9" borderId="10" xfId="19" applyNumberFormat="1" applyFont="1" applyFill="1" applyBorder="1" applyAlignment="1">
      <alignment horizontal="center" vertical="center"/>
    </xf>
  </cellXfs>
  <cellStyles count="34">
    <cellStyle name="Comma 2" xfId="2"/>
    <cellStyle name="Comma 3" xfId="3"/>
    <cellStyle name="Comma 4" xfId="4"/>
    <cellStyle name="Comma 5" xfId="5"/>
    <cellStyle name="Comma_ปชก_กลุ่มอายุ" xfId="6"/>
    <cellStyle name="Comma_ปชก_เขตการปกครอง47-49" xfId="7"/>
    <cellStyle name="Comma_ปิรามิดประชากร" xfId="8"/>
    <cellStyle name="Normal 2" xfId="9"/>
    <cellStyle name="Normal 3" xfId="10"/>
    <cellStyle name="Normal 4" xfId="11"/>
    <cellStyle name="Normal_ปชก_กลุ่มอายุ" xfId="12"/>
    <cellStyle name="Normal_ปชก_เขตการปกครอง47-49" xfId="13"/>
    <cellStyle name="Normal_ปิรามิดประชากร" xfId="14"/>
    <cellStyle name="เครื่องหมายจุลภาค" xfId="33" builtinId="3"/>
    <cellStyle name="เครื่องหมายจุลภาค 4" xfId="24"/>
    <cellStyle name="เครื่องหมายจุลภาค 5" xfId="26"/>
    <cellStyle name="เครื่องหมายจุลภาค 6" xfId="22"/>
    <cellStyle name="เครื่องหมายจุลภาค 7" xfId="28"/>
    <cellStyle name="เครื่องหมายจุลภาค 8" xfId="30"/>
    <cellStyle name="เครื่องหมายจุลภาค_testประชากรกลางปี2551" xfId="15"/>
    <cellStyle name="ปกติ" xfId="0" builtinId="0"/>
    <cellStyle name="ปกติ 2" xfId="1"/>
    <cellStyle name="ปกติ 3" xfId="21"/>
    <cellStyle name="ปกติ 4" xfId="25"/>
    <cellStyle name="ปกติ 5" xfId="27"/>
    <cellStyle name="ปกติ 6" xfId="23"/>
    <cellStyle name="ปกติ 7" xfId="29"/>
    <cellStyle name="ปกติ 8" xfId="31"/>
    <cellStyle name="ปกติ 9" xfId="32"/>
    <cellStyle name="ปกติ_popcal_รายอายุ" xfId="16"/>
    <cellStyle name="ปกติ_testประชากรกลางปี2551" xfId="17"/>
    <cellStyle name="ปกติ_ประชากร2549new" xfId="18"/>
    <cellStyle name="ปกติ_ปิรามิดประชากร" xfId="19"/>
    <cellStyle name="ลักษณะ 1" xfId="20"/>
  </cellStyles>
  <dxfs count="0"/>
  <tableStyles count="0" defaultTableStyle="TableStyleMedium9" defaultPivotStyle="PivotStyleLight16"/>
  <colors>
    <mruColors>
      <color rgb="FFE509BB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plotArea>
      <c:layout>
        <c:manualLayout>
          <c:layoutTarget val="inner"/>
          <c:xMode val="edge"/>
          <c:yMode val="edge"/>
          <c:x val="0.14857005356699951"/>
          <c:y val="0.23524662114331144"/>
          <c:w val="0.75764009047529202"/>
          <c:h val="0.70917480750590833"/>
        </c:manualLayout>
      </c:layout>
      <c:barChart>
        <c:barDir val="bar"/>
        <c:grouping val="stacked"/>
        <c:ser>
          <c:idx val="0"/>
          <c:order val="0"/>
          <c:tx>
            <c:strRef>
              <c:f>ปิรามิด!$B$4</c:f>
              <c:strCache>
                <c:ptCount val="1"/>
                <c:pt idx="0">
                  <c:v>ชาย</c:v>
                </c:pt>
              </c:strCache>
            </c:strRef>
          </c:tx>
          <c:spPr>
            <a:solidFill>
              <a:srgbClr val="00B0F0">
                <a:alpha val="47000"/>
              </a:srgbClr>
            </a:solidFill>
            <a:ln>
              <a:solidFill>
                <a:srgbClr val="00B0F0"/>
              </a:solidFill>
            </a:ln>
          </c:spPr>
          <c:dLbls>
            <c:showVal val="1"/>
          </c:dLbls>
          <c:cat>
            <c:strRef>
              <c:f>ปิรามิด!$A$5:$A$21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80+</c:v>
                </c:pt>
              </c:strCache>
            </c:strRef>
          </c:cat>
          <c:val>
            <c:numRef>
              <c:f>ปิรามิด!$B$5:$B$21</c:f>
              <c:numCache>
                <c:formatCode>_-* #,##0_-;\-* #,##0_-;_-* "-"??_-;_-@_-</c:formatCode>
                <c:ptCount val="17"/>
                <c:pt idx="0">
                  <c:v>2961</c:v>
                </c:pt>
                <c:pt idx="1">
                  <c:v>3341</c:v>
                </c:pt>
                <c:pt idx="2">
                  <c:v>3505</c:v>
                </c:pt>
                <c:pt idx="3">
                  <c:v>3966</c:v>
                </c:pt>
                <c:pt idx="4">
                  <c:v>4022</c:v>
                </c:pt>
                <c:pt idx="5">
                  <c:v>4110</c:v>
                </c:pt>
                <c:pt idx="6">
                  <c:v>4019</c:v>
                </c:pt>
                <c:pt idx="7">
                  <c:v>4359</c:v>
                </c:pt>
                <c:pt idx="8">
                  <c:v>4913</c:v>
                </c:pt>
                <c:pt idx="9">
                  <c:v>4912</c:v>
                </c:pt>
                <c:pt idx="10">
                  <c:v>4355</c:v>
                </c:pt>
                <c:pt idx="11">
                  <c:v>3484</c:v>
                </c:pt>
                <c:pt idx="12">
                  <c:v>2449</c:v>
                </c:pt>
                <c:pt idx="13">
                  <c:v>1826</c:v>
                </c:pt>
                <c:pt idx="14">
                  <c:v>1286</c:v>
                </c:pt>
                <c:pt idx="15">
                  <c:v>818</c:v>
                </c:pt>
                <c:pt idx="16" formatCode="General">
                  <c:v>838</c:v>
                </c:pt>
              </c:numCache>
            </c:numRef>
          </c:val>
        </c:ser>
        <c:ser>
          <c:idx val="1"/>
          <c:order val="1"/>
          <c:tx>
            <c:strRef>
              <c:f>ปิรามิด!$C$4</c:f>
              <c:strCache>
                <c:ptCount val="1"/>
                <c:pt idx="0">
                  <c:v>หญิง </c:v>
                </c:pt>
              </c:strCache>
            </c:strRef>
          </c:tx>
          <c:spPr>
            <a:solidFill>
              <a:srgbClr val="E509BB">
                <a:alpha val="50000"/>
              </a:srgbClr>
            </a:solidFill>
            <a:ln>
              <a:solidFill>
                <a:srgbClr val="E509BB"/>
              </a:solidFill>
            </a:ln>
            <a:effectLst/>
            <a:scene3d>
              <a:camera prst="orthographicFront"/>
              <a:lightRig rig="threePt" dir="t"/>
            </a:scene3d>
            <a:sp3d prstMaterial="plastic">
              <a:contourClr>
                <a:srgbClr val="000000"/>
              </a:contourClr>
            </a:sp3d>
          </c:spPr>
          <c:dLbls>
            <c:numFmt formatCode="#,##0;[Black]#,##0" sourceLinked="0"/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Val val="1"/>
          </c:dLbls>
          <c:cat>
            <c:strRef>
              <c:f>ปิรามิด!$A$5:$A$21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80+</c:v>
                </c:pt>
              </c:strCache>
            </c:strRef>
          </c:cat>
          <c:val>
            <c:numRef>
              <c:f>ปิรามิด!$I$5:$I$21</c:f>
              <c:numCache>
                <c:formatCode>#,##0</c:formatCode>
                <c:ptCount val="17"/>
                <c:pt idx="0">
                  <c:v>-2923</c:v>
                </c:pt>
                <c:pt idx="1">
                  <c:v>-3165</c:v>
                </c:pt>
                <c:pt idx="2">
                  <c:v>-3290</c:v>
                </c:pt>
                <c:pt idx="3">
                  <c:v>-3598</c:v>
                </c:pt>
                <c:pt idx="4">
                  <c:v>-4054</c:v>
                </c:pt>
                <c:pt idx="5">
                  <c:v>-3749</c:v>
                </c:pt>
                <c:pt idx="6">
                  <c:v>-3726</c:v>
                </c:pt>
                <c:pt idx="7">
                  <c:v>-4187</c:v>
                </c:pt>
                <c:pt idx="8">
                  <c:v>-4812</c:v>
                </c:pt>
                <c:pt idx="9">
                  <c:v>-5044</c:v>
                </c:pt>
                <c:pt idx="10">
                  <c:v>-4370</c:v>
                </c:pt>
                <c:pt idx="11">
                  <c:v>-3557</c:v>
                </c:pt>
                <c:pt idx="12">
                  <c:v>-2712</c:v>
                </c:pt>
                <c:pt idx="13">
                  <c:v>-2111</c:v>
                </c:pt>
                <c:pt idx="14">
                  <c:v>-1450</c:v>
                </c:pt>
                <c:pt idx="15">
                  <c:v>-985</c:v>
                </c:pt>
                <c:pt idx="16">
                  <c:v>-1166</c:v>
                </c:pt>
              </c:numCache>
            </c:numRef>
          </c:val>
        </c:ser>
        <c:gapWidth val="0"/>
        <c:overlap val="100"/>
        <c:axId val="73729536"/>
        <c:axId val="73731072"/>
      </c:barChart>
      <c:catAx>
        <c:axId val="73729536"/>
        <c:scaling>
          <c:orientation val="minMax"/>
        </c:scaling>
        <c:axPos val="l"/>
        <c:tickLblPos val="low"/>
        <c:crossAx val="73731072"/>
        <c:crosses val="autoZero"/>
        <c:lblAlgn val="ctr"/>
        <c:lblOffset val="100"/>
      </c:catAx>
      <c:valAx>
        <c:axId val="73731072"/>
        <c:scaling>
          <c:orientation val="minMax"/>
        </c:scaling>
        <c:delete val="1"/>
        <c:axPos val="b"/>
        <c:numFmt formatCode="_-* #,##0_-;\-* #,##0_-;_-* &quot;-&quot;??_-;_-@_-" sourceLinked="1"/>
        <c:tickLblPos val="nextTo"/>
        <c:crossAx val="73729536"/>
        <c:crosses val="autoZero"/>
        <c:crossBetween val="between"/>
      </c:valAx>
    </c:plotArea>
    <c:legend>
      <c:legendPos val="r"/>
      <c:layout/>
    </c:legend>
    <c:plotVisOnly val="1"/>
  </c:chart>
  <c:spPr>
    <a:ln>
      <a:solidFill>
        <a:schemeClr val="accent1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4</xdr:row>
      <xdr:rowOff>19050</xdr:rowOff>
    </xdr:from>
    <xdr:to>
      <xdr:col>17</xdr:col>
      <xdr:colOff>409574</xdr:colOff>
      <xdr:row>21</xdr:row>
      <xdr:rowOff>76200</xdr:rowOff>
    </xdr:to>
    <xdr:graphicFrame macro="">
      <xdr:nvGraphicFramePr>
        <xdr:cNvPr id="5" name="แผนภูมิ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0.59379</cdr:x>
      <cdr:y>0.07307</cdr:y>
    </cdr:from>
    <cdr:to>
      <cdr:x>0.98025</cdr:x>
      <cdr:y>0.13779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10026" y="333375"/>
          <a:ext cx="26098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0.25388</cdr:x>
      <cdr:y>0.03942</cdr:y>
    </cdr:from>
    <cdr:to>
      <cdr:x>0.74894</cdr:x>
      <cdr:y>0.17635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14501" y="180975"/>
          <a:ext cx="3343275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ปิรามิดประชขากรกลางปี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อำเภอบ้านผือ จังหวัดอุดรธานี ปี 2561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3"/>
  <sheetViews>
    <sheetView workbookViewId="0">
      <selection activeCell="D25" sqref="D25"/>
    </sheetView>
  </sheetViews>
  <sheetFormatPr defaultRowHeight="14.25"/>
  <cols>
    <col min="1" max="1" width="4.625" customWidth="1"/>
  </cols>
  <sheetData>
    <row r="2" spans="1:11" ht="21">
      <c r="A2" s="199" t="s">
        <v>26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1" ht="21">
      <c r="A3" s="199" t="s">
        <v>242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</row>
    <row r="4" spans="1:11" ht="21">
      <c r="A4" s="1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1" ht="21">
      <c r="A5" s="202" t="s">
        <v>0</v>
      </c>
      <c r="B5" s="203" t="s">
        <v>1</v>
      </c>
      <c r="C5" s="203" t="s">
        <v>2</v>
      </c>
      <c r="D5" s="203" t="s">
        <v>3</v>
      </c>
      <c r="E5" s="203" t="s">
        <v>4</v>
      </c>
      <c r="F5" s="203" t="s">
        <v>5</v>
      </c>
      <c r="G5" s="203" t="s">
        <v>6</v>
      </c>
      <c r="H5" s="202" t="s">
        <v>7</v>
      </c>
      <c r="I5" s="202"/>
      <c r="J5" s="202"/>
      <c r="K5" s="200" t="s">
        <v>8</v>
      </c>
    </row>
    <row r="6" spans="1:11" ht="21">
      <c r="A6" s="202"/>
      <c r="B6" s="203"/>
      <c r="C6" s="203"/>
      <c r="D6" s="203"/>
      <c r="E6" s="203"/>
      <c r="F6" s="203"/>
      <c r="G6" s="203"/>
      <c r="H6" s="5" t="s">
        <v>9</v>
      </c>
      <c r="I6" s="5" t="s">
        <v>10</v>
      </c>
      <c r="J6" s="5" t="s">
        <v>11</v>
      </c>
      <c r="K6" s="201"/>
    </row>
    <row r="7" spans="1:11" ht="21">
      <c r="A7" s="6">
        <v>1</v>
      </c>
      <c r="B7" s="3" t="s">
        <v>12</v>
      </c>
      <c r="C7" s="142">
        <v>16</v>
      </c>
      <c r="D7" s="7">
        <v>16</v>
      </c>
      <c r="E7" s="11">
        <v>2308</v>
      </c>
      <c r="F7" s="12">
        <v>0</v>
      </c>
      <c r="G7" s="15">
        <v>1</v>
      </c>
      <c r="H7" s="11">
        <v>4328</v>
      </c>
      <c r="I7" s="11">
        <v>4318</v>
      </c>
      <c r="J7" s="11">
        <f>SUM(H7:I7)</f>
        <v>8646</v>
      </c>
      <c r="K7" s="13">
        <v>91.46</v>
      </c>
    </row>
    <row r="8" spans="1:11" ht="21">
      <c r="A8" s="6">
        <v>2</v>
      </c>
      <c r="B8" s="3" t="s">
        <v>13</v>
      </c>
      <c r="C8" s="142">
        <v>10</v>
      </c>
      <c r="D8" s="7">
        <v>10</v>
      </c>
      <c r="E8" s="11">
        <v>1863</v>
      </c>
      <c r="F8" s="12">
        <v>0</v>
      </c>
      <c r="G8" s="15">
        <v>1</v>
      </c>
      <c r="H8" s="11">
        <v>3498</v>
      </c>
      <c r="I8" s="11">
        <v>3518</v>
      </c>
      <c r="J8" s="11">
        <f t="shared" ref="J8:J19" si="0">SUM(H8:I8)</f>
        <v>7016</v>
      </c>
      <c r="K8" s="13">
        <v>43.08</v>
      </c>
    </row>
    <row r="9" spans="1:11" ht="21">
      <c r="A9" s="6">
        <v>3</v>
      </c>
      <c r="B9" s="3" t="s">
        <v>14</v>
      </c>
      <c r="C9" s="142">
        <v>6</v>
      </c>
      <c r="D9" s="7">
        <v>6</v>
      </c>
      <c r="E9" s="10">
        <v>964</v>
      </c>
      <c r="F9" s="12">
        <v>0</v>
      </c>
      <c r="G9" s="15">
        <v>1</v>
      </c>
      <c r="H9" s="11">
        <v>1594</v>
      </c>
      <c r="I9" s="11">
        <v>1544</v>
      </c>
      <c r="J9" s="11">
        <f t="shared" si="0"/>
        <v>3138</v>
      </c>
      <c r="K9" s="13">
        <v>25.64</v>
      </c>
    </row>
    <row r="10" spans="1:11" ht="21">
      <c r="A10" s="6">
        <v>4</v>
      </c>
      <c r="B10" s="3" t="s">
        <v>15</v>
      </c>
      <c r="C10" s="142">
        <v>13</v>
      </c>
      <c r="D10" s="7">
        <v>13</v>
      </c>
      <c r="E10" s="11">
        <v>2727</v>
      </c>
      <c r="F10" s="12">
        <v>1</v>
      </c>
      <c r="G10" s="15" t="s">
        <v>237</v>
      </c>
      <c r="H10" s="11">
        <v>4413</v>
      </c>
      <c r="I10" s="11">
        <v>4459</v>
      </c>
      <c r="J10" s="11">
        <f t="shared" si="0"/>
        <v>8872</v>
      </c>
      <c r="K10" s="13">
        <v>113.47</v>
      </c>
    </row>
    <row r="11" spans="1:11" ht="21">
      <c r="A11" s="6">
        <v>5</v>
      </c>
      <c r="B11" s="3" t="s">
        <v>16</v>
      </c>
      <c r="C11" s="142">
        <v>15</v>
      </c>
      <c r="D11" s="142">
        <v>15</v>
      </c>
      <c r="E11" s="11">
        <v>2754</v>
      </c>
      <c r="F11" s="12">
        <v>0</v>
      </c>
      <c r="G11" s="15">
        <v>1</v>
      </c>
      <c r="H11" s="11">
        <v>5529</v>
      </c>
      <c r="I11" s="11">
        <v>5381</v>
      </c>
      <c r="J11" s="11">
        <f t="shared" si="0"/>
        <v>10910</v>
      </c>
      <c r="K11" s="13">
        <v>99.48</v>
      </c>
    </row>
    <row r="12" spans="1:11" ht="21">
      <c r="A12" s="6">
        <v>6</v>
      </c>
      <c r="B12" s="3" t="s">
        <v>17</v>
      </c>
      <c r="C12" s="142">
        <v>11</v>
      </c>
      <c r="D12" s="7">
        <v>11</v>
      </c>
      <c r="E12" s="11">
        <v>2074</v>
      </c>
      <c r="F12" s="12">
        <v>0</v>
      </c>
      <c r="G12" s="15">
        <v>1</v>
      </c>
      <c r="H12" s="11">
        <v>3819</v>
      </c>
      <c r="I12" s="11">
        <v>3725</v>
      </c>
      <c r="J12" s="11">
        <f t="shared" si="0"/>
        <v>7544</v>
      </c>
      <c r="K12" s="13">
        <v>30.01</v>
      </c>
    </row>
    <row r="13" spans="1:11" ht="21">
      <c r="A13" s="6">
        <v>7</v>
      </c>
      <c r="B13" s="8" t="s">
        <v>18</v>
      </c>
      <c r="C13" s="142">
        <v>10</v>
      </c>
      <c r="D13" s="7">
        <v>10</v>
      </c>
      <c r="E13" s="11">
        <v>1712</v>
      </c>
      <c r="F13" s="12">
        <v>0</v>
      </c>
      <c r="G13" s="15">
        <v>1</v>
      </c>
      <c r="H13" s="11">
        <v>2903</v>
      </c>
      <c r="I13" s="11">
        <v>2835</v>
      </c>
      <c r="J13" s="11">
        <f t="shared" si="0"/>
        <v>5738</v>
      </c>
      <c r="K13" s="13">
        <v>44.03</v>
      </c>
    </row>
    <row r="14" spans="1:11" ht="21">
      <c r="A14" s="6">
        <v>8</v>
      </c>
      <c r="B14" s="3" t="s">
        <v>19</v>
      </c>
      <c r="C14" s="142">
        <v>17</v>
      </c>
      <c r="D14" s="7">
        <v>17</v>
      </c>
      <c r="E14" s="11">
        <v>2753</v>
      </c>
      <c r="F14" s="12">
        <v>0</v>
      </c>
      <c r="G14" s="15">
        <v>1</v>
      </c>
      <c r="H14" s="11">
        <v>5159</v>
      </c>
      <c r="I14" s="11">
        <v>5227</v>
      </c>
      <c r="J14" s="11">
        <f t="shared" si="0"/>
        <v>10386</v>
      </c>
      <c r="K14" s="13">
        <v>123.65</v>
      </c>
    </row>
    <row r="15" spans="1:11" ht="21">
      <c r="A15" s="6">
        <v>9</v>
      </c>
      <c r="B15" s="3" t="s">
        <v>20</v>
      </c>
      <c r="C15" s="142">
        <v>10</v>
      </c>
      <c r="D15" s="7">
        <v>10</v>
      </c>
      <c r="E15" s="11">
        <v>2158</v>
      </c>
      <c r="F15" s="12">
        <v>1</v>
      </c>
      <c r="G15" s="15" t="s">
        <v>237</v>
      </c>
      <c r="H15" s="11">
        <v>3495</v>
      </c>
      <c r="I15" s="11">
        <v>3553</v>
      </c>
      <c r="J15" s="11">
        <f t="shared" si="0"/>
        <v>7048</v>
      </c>
      <c r="K15" s="13">
        <v>90.81</v>
      </c>
    </row>
    <row r="16" spans="1:11" ht="21">
      <c r="A16" s="6">
        <v>10</v>
      </c>
      <c r="B16" s="3" t="s">
        <v>21</v>
      </c>
      <c r="C16" s="142">
        <v>15</v>
      </c>
      <c r="D16" s="7">
        <v>15</v>
      </c>
      <c r="E16" s="11">
        <v>2717</v>
      </c>
      <c r="F16" s="12">
        <v>0</v>
      </c>
      <c r="G16" s="15">
        <v>1</v>
      </c>
      <c r="H16" s="11">
        <v>4718</v>
      </c>
      <c r="I16" s="11">
        <v>4768</v>
      </c>
      <c r="J16" s="11">
        <f t="shared" si="0"/>
        <v>9486</v>
      </c>
      <c r="K16" s="13">
        <v>74.22</v>
      </c>
    </row>
    <row r="17" spans="1:11" ht="21">
      <c r="A17" s="6">
        <v>11</v>
      </c>
      <c r="B17" s="3" t="s">
        <v>22</v>
      </c>
      <c r="C17" s="142">
        <v>17</v>
      </c>
      <c r="D17" s="7">
        <v>17</v>
      </c>
      <c r="E17" s="11">
        <v>3449</v>
      </c>
      <c r="F17" s="12">
        <v>0</v>
      </c>
      <c r="G17" s="15">
        <v>1</v>
      </c>
      <c r="H17" s="11">
        <v>5627</v>
      </c>
      <c r="I17" s="11">
        <v>5574</v>
      </c>
      <c r="J17" s="11">
        <f t="shared" si="0"/>
        <v>11201</v>
      </c>
      <c r="K17" s="13">
        <v>102.1</v>
      </c>
    </row>
    <row r="18" spans="1:11" ht="21">
      <c r="A18" s="6">
        <v>12</v>
      </c>
      <c r="B18" s="3" t="s">
        <v>23</v>
      </c>
      <c r="C18" s="142">
        <v>10</v>
      </c>
      <c r="D18" s="7">
        <v>10</v>
      </c>
      <c r="E18" s="11">
        <v>2220</v>
      </c>
      <c r="F18" s="12">
        <v>0</v>
      </c>
      <c r="G18" s="15">
        <v>1</v>
      </c>
      <c r="H18" s="11">
        <v>3506</v>
      </c>
      <c r="I18" s="11">
        <v>3320</v>
      </c>
      <c r="J18" s="11">
        <f t="shared" si="0"/>
        <v>6826</v>
      </c>
      <c r="K18" s="13">
        <v>101.22</v>
      </c>
    </row>
    <row r="19" spans="1:11" ht="21">
      <c r="A19" s="6">
        <v>13</v>
      </c>
      <c r="B19" s="3" t="s">
        <v>24</v>
      </c>
      <c r="C19" s="142">
        <v>14</v>
      </c>
      <c r="D19" s="7">
        <v>15</v>
      </c>
      <c r="E19" s="11">
        <v>5161</v>
      </c>
      <c r="F19" s="12">
        <v>1</v>
      </c>
      <c r="G19" s="15">
        <v>1</v>
      </c>
      <c r="H19" s="11">
        <v>6601</v>
      </c>
      <c r="I19" s="11">
        <v>6651</v>
      </c>
      <c r="J19" s="11">
        <f t="shared" si="0"/>
        <v>13252</v>
      </c>
      <c r="K19" s="13">
        <v>56.83</v>
      </c>
    </row>
    <row r="20" spans="1:11" ht="21">
      <c r="A20" s="197" t="s">
        <v>11</v>
      </c>
      <c r="B20" s="198"/>
      <c r="C20" s="2">
        <f t="shared" ref="C20:K20" si="1">SUM(C7:C19)</f>
        <v>164</v>
      </c>
      <c r="D20" s="2">
        <f t="shared" si="1"/>
        <v>165</v>
      </c>
      <c r="E20" s="2">
        <f t="shared" si="1"/>
        <v>32860</v>
      </c>
      <c r="F20" s="9">
        <f t="shared" si="1"/>
        <v>3</v>
      </c>
      <c r="G20" s="16">
        <f t="shared" si="1"/>
        <v>11</v>
      </c>
      <c r="H20" s="9">
        <f t="shared" si="1"/>
        <v>55190</v>
      </c>
      <c r="I20" s="9">
        <f t="shared" si="1"/>
        <v>54873</v>
      </c>
      <c r="J20" s="9">
        <f t="shared" si="1"/>
        <v>110063</v>
      </c>
      <c r="K20" s="9">
        <f t="shared" si="1"/>
        <v>996</v>
      </c>
    </row>
    <row r="22" spans="1:11" ht="21">
      <c r="A22" s="195" t="s">
        <v>243</v>
      </c>
      <c r="B22" s="195"/>
      <c r="C22" s="195"/>
      <c r="D22" s="195"/>
      <c r="E22" s="195"/>
      <c r="F22" s="195"/>
      <c r="G22" s="195"/>
      <c r="H22" s="14"/>
      <c r="I22" s="14"/>
      <c r="J22" s="14"/>
      <c r="K22" s="14"/>
    </row>
    <row r="23" spans="1:11" ht="21">
      <c r="A23" s="196" t="s">
        <v>25</v>
      </c>
      <c r="B23" s="196"/>
      <c r="C23" s="196"/>
      <c r="D23" s="196"/>
      <c r="E23" s="196"/>
      <c r="F23" s="196"/>
      <c r="G23" s="196"/>
      <c r="H23" s="14"/>
      <c r="I23" s="14"/>
      <c r="J23" s="14"/>
      <c r="K23" s="14"/>
    </row>
  </sheetData>
  <mergeCells count="14">
    <mergeCell ref="A22:G22"/>
    <mergeCell ref="A23:G23"/>
    <mergeCell ref="A20:B20"/>
    <mergeCell ref="A2:K2"/>
    <mergeCell ref="A3:K3"/>
    <mergeCell ref="K5:K6"/>
    <mergeCell ref="A5:A6"/>
    <mergeCell ref="B5:B6"/>
    <mergeCell ref="C5:C6"/>
    <mergeCell ref="D5:D6"/>
    <mergeCell ref="E5:E6"/>
    <mergeCell ref="F5:F6"/>
    <mergeCell ref="G5:G6"/>
    <mergeCell ref="H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1"/>
  <sheetViews>
    <sheetView topLeftCell="B181" workbookViewId="0">
      <selection activeCell="H200" sqref="H200"/>
    </sheetView>
  </sheetViews>
  <sheetFormatPr defaultRowHeight="14.25"/>
  <cols>
    <col min="4" max="4" width="12.375" bestFit="1" customWidth="1"/>
    <col min="5" max="5" width="10.25" bestFit="1" customWidth="1"/>
    <col min="6" max="6" width="14.5" bestFit="1" customWidth="1"/>
    <col min="9" max="9" width="9.125" bestFit="1" customWidth="1"/>
  </cols>
  <sheetData>
    <row r="1" spans="1:10" ht="21">
      <c r="A1" s="211" t="s">
        <v>150</v>
      </c>
      <c r="B1" s="211"/>
      <c r="C1" s="211"/>
      <c r="D1" s="211"/>
      <c r="E1" s="211"/>
      <c r="F1" s="211"/>
      <c r="G1" s="211"/>
      <c r="H1" s="211"/>
      <c r="I1" s="211"/>
      <c r="J1" s="36"/>
    </row>
    <row r="2" spans="1:10" ht="21">
      <c r="A2" s="212" t="s">
        <v>238</v>
      </c>
      <c r="B2" s="212"/>
      <c r="C2" s="212"/>
      <c r="D2" s="212"/>
      <c r="E2" s="212"/>
      <c r="F2" s="212"/>
      <c r="G2" s="212"/>
      <c r="H2" s="212"/>
      <c r="I2" s="212"/>
      <c r="J2" s="35"/>
    </row>
    <row r="3" spans="1:10" ht="21">
      <c r="A3" s="213" t="s">
        <v>27</v>
      </c>
      <c r="B3" s="213" t="s">
        <v>28</v>
      </c>
      <c r="C3" s="213" t="s">
        <v>29</v>
      </c>
      <c r="D3" s="213" t="s">
        <v>30</v>
      </c>
      <c r="E3" s="213" t="s">
        <v>31</v>
      </c>
      <c r="F3" s="215" t="s">
        <v>32</v>
      </c>
      <c r="G3" s="217" t="s">
        <v>33</v>
      </c>
      <c r="H3" s="218"/>
      <c r="I3" s="215" t="s">
        <v>34</v>
      </c>
      <c r="J3" s="20"/>
    </row>
    <row r="4" spans="1:10" ht="21">
      <c r="A4" s="214"/>
      <c r="B4" s="214"/>
      <c r="C4" s="214"/>
      <c r="D4" s="214"/>
      <c r="E4" s="214"/>
      <c r="F4" s="216"/>
      <c r="G4" s="29" t="s">
        <v>9</v>
      </c>
      <c r="H4" s="29" t="s">
        <v>10</v>
      </c>
      <c r="I4" s="216"/>
      <c r="J4" s="20"/>
    </row>
    <row r="5" spans="1:10" ht="21">
      <c r="A5" s="28" t="s">
        <v>18</v>
      </c>
      <c r="B5" s="28" t="s">
        <v>18</v>
      </c>
      <c r="C5" s="37">
        <v>1</v>
      </c>
      <c r="D5" s="26" t="s">
        <v>35</v>
      </c>
      <c r="E5" s="136">
        <v>19</v>
      </c>
      <c r="F5" s="25">
        <v>224</v>
      </c>
      <c r="G5" s="25">
        <v>372</v>
      </c>
      <c r="H5" s="25">
        <v>387</v>
      </c>
      <c r="I5" s="25">
        <f>SUM(G5:H5)</f>
        <v>759</v>
      </c>
      <c r="J5" s="17"/>
    </row>
    <row r="6" spans="1:10" ht="21">
      <c r="A6" s="26"/>
      <c r="B6" s="26"/>
      <c r="C6" s="37">
        <v>2</v>
      </c>
      <c r="D6" s="26" t="s">
        <v>36</v>
      </c>
      <c r="E6" s="136">
        <v>5</v>
      </c>
      <c r="F6" s="25">
        <v>92</v>
      </c>
      <c r="G6" s="25">
        <v>99</v>
      </c>
      <c r="H6" s="25">
        <v>96</v>
      </c>
      <c r="I6" s="25">
        <f t="shared" ref="I6:I39" si="0">SUM(G6:H6)</f>
        <v>195</v>
      </c>
      <c r="J6" s="17"/>
    </row>
    <row r="7" spans="1:10" ht="21">
      <c r="A7" s="26"/>
      <c r="B7" s="26"/>
      <c r="C7" s="37">
        <v>3</v>
      </c>
      <c r="D7" s="26" t="s">
        <v>37</v>
      </c>
      <c r="E7" s="136">
        <v>15</v>
      </c>
      <c r="F7" s="25">
        <v>215</v>
      </c>
      <c r="G7" s="25">
        <v>375</v>
      </c>
      <c r="H7" s="25">
        <v>384</v>
      </c>
      <c r="I7" s="25">
        <f t="shared" si="0"/>
        <v>759</v>
      </c>
      <c r="J7" s="17"/>
    </row>
    <row r="8" spans="1:10" ht="21">
      <c r="A8" s="26"/>
      <c r="B8" s="26"/>
      <c r="C8" s="37">
        <v>4</v>
      </c>
      <c r="D8" s="26" t="s">
        <v>18</v>
      </c>
      <c r="E8" s="136">
        <v>15</v>
      </c>
      <c r="F8" s="25">
        <v>205</v>
      </c>
      <c r="G8" s="25">
        <v>392</v>
      </c>
      <c r="H8" s="25">
        <v>380</v>
      </c>
      <c r="I8" s="25">
        <f t="shared" si="0"/>
        <v>772</v>
      </c>
      <c r="J8" s="17"/>
    </row>
    <row r="9" spans="1:10" ht="21">
      <c r="A9" s="26"/>
      <c r="B9" s="26"/>
      <c r="C9" s="37">
        <v>5</v>
      </c>
      <c r="D9" s="26" t="s">
        <v>38</v>
      </c>
      <c r="E9" s="136">
        <v>10</v>
      </c>
      <c r="F9" s="25">
        <v>161</v>
      </c>
      <c r="G9" s="25">
        <v>299</v>
      </c>
      <c r="H9" s="25">
        <v>267</v>
      </c>
      <c r="I9" s="25">
        <f t="shared" si="0"/>
        <v>566</v>
      </c>
      <c r="J9" s="17"/>
    </row>
    <row r="10" spans="1:10" ht="21">
      <c r="A10" s="26"/>
      <c r="B10" s="26"/>
      <c r="C10" s="37">
        <v>6</v>
      </c>
      <c r="D10" s="26" t="s">
        <v>39</v>
      </c>
      <c r="E10" s="136">
        <v>13</v>
      </c>
      <c r="F10" s="25">
        <v>193</v>
      </c>
      <c r="G10" s="25">
        <v>359</v>
      </c>
      <c r="H10" s="25">
        <v>340</v>
      </c>
      <c r="I10" s="25">
        <f t="shared" si="0"/>
        <v>699</v>
      </c>
      <c r="J10" s="17"/>
    </row>
    <row r="11" spans="1:10" ht="21">
      <c r="A11" s="26"/>
      <c r="B11" s="26"/>
      <c r="C11" s="37">
        <v>7</v>
      </c>
      <c r="D11" s="26" t="s">
        <v>35</v>
      </c>
      <c r="E11" s="136">
        <v>9</v>
      </c>
      <c r="F11" s="25">
        <v>167</v>
      </c>
      <c r="G11" s="25">
        <v>246</v>
      </c>
      <c r="H11" s="25">
        <v>246</v>
      </c>
      <c r="I11" s="25">
        <f t="shared" si="0"/>
        <v>492</v>
      </c>
      <c r="J11" s="17"/>
    </row>
    <row r="12" spans="1:10" ht="21">
      <c r="A12" s="26"/>
      <c r="B12" s="26"/>
      <c r="C12" s="37">
        <v>8</v>
      </c>
      <c r="D12" s="26" t="s">
        <v>40</v>
      </c>
      <c r="E12" s="136">
        <v>8</v>
      </c>
      <c r="F12" s="25">
        <v>109</v>
      </c>
      <c r="G12" s="25">
        <v>222</v>
      </c>
      <c r="H12" s="25">
        <v>201</v>
      </c>
      <c r="I12" s="25">
        <f t="shared" si="0"/>
        <v>423</v>
      </c>
      <c r="J12" s="17"/>
    </row>
    <row r="13" spans="1:10" ht="21">
      <c r="A13" s="26"/>
      <c r="B13" s="26"/>
      <c r="C13" s="37">
        <v>9</v>
      </c>
      <c r="D13" s="26" t="s">
        <v>41</v>
      </c>
      <c r="E13" s="136">
        <v>9</v>
      </c>
      <c r="F13" s="25">
        <v>212</v>
      </c>
      <c r="G13" s="25">
        <v>290</v>
      </c>
      <c r="H13" s="25">
        <v>289</v>
      </c>
      <c r="I13" s="25">
        <f t="shared" si="0"/>
        <v>579</v>
      </c>
      <c r="J13" s="17"/>
    </row>
    <row r="14" spans="1:10" ht="21">
      <c r="A14" s="26"/>
      <c r="B14" s="26"/>
      <c r="C14" s="37">
        <v>10</v>
      </c>
      <c r="D14" s="26" t="s">
        <v>18</v>
      </c>
      <c r="E14" s="136">
        <v>11</v>
      </c>
      <c r="F14" s="25">
        <v>134</v>
      </c>
      <c r="G14" s="25">
        <v>249</v>
      </c>
      <c r="H14" s="148">
        <v>245</v>
      </c>
      <c r="I14" s="25">
        <f t="shared" si="0"/>
        <v>494</v>
      </c>
      <c r="J14" s="17"/>
    </row>
    <row r="15" spans="1:10" ht="21">
      <c r="A15" s="205" t="s">
        <v>42</v>
      </c>
      <c r="B15" s="206"/>
      <c r="C15" s="41"/>
      <c r="D15" s="32"/>
      <c r="E15" s="144">
        <f>SUM(E5:E14)</f>
        <v>114</v>
      </c>
      <c r="F15" s="21">
        <f>SUM(F5:F14)</f>
        <v>1712</v>
      </c>
      <c r="G15" s="21">
        <f>SUM(G5:G14)</f>
        <v>2903</v>
      </c>
      <c r="H15" s="21">
        <f>SUM(H5:H14)</f>
        <v>2835</v>
      </c>
      <c r="I15" s="21">
        <f t="shared" si="0"/>
        <v>5738</v>
      </c>
      <c r="J15" s="17"/>
    </row>
    <row r="16" spans="1:10" ht="21">
      <c r="A16" s="28" t="s">
        <v>13</v>
      </c>
      <c r="B16" s="28" t="s">
        <v>13</v>
      </c>
      <c r="C16" s="37">
        <v>1</v>
      </c>
      <c r="D16" s="26" t="s">
        <v>13</v>
      </c>
      <c r="E16" s="136">
        <v>20</v>
      </c>
      <c r="F16" s="25">
        <v>299</v>
      </c>
      <c r="G16" s="136">
        <v>603</v>
      </c>
      <c r="H16" s="136">
        <v>610</v>
      </c>
      <c r="I16" s="25">
        <f t="shared" si="0"/>
        <v>1213</v>
      </c>
      <c r="J16" s="17"/>
    </row>
    <row r="17" spans="1:9" ht="21">
      <c r="A17" s="26"/>
      <c r="B17" s="26"/>
      <c r="C17" s="37">
        <v>2</v>
      </c>
      <c r="D17" s="26" t="s">
        <v>43</v>
      </c>
      <c r="E17" s="136">
        <v>14</v>
      </c>
      <c r="F17" s="25">
        <v>181</v>
      </c>
      <c r="G17" s="136">
        <v>375</v>
      </c>
      <c r="H17" s="136">
        <v>357</v>
      </c>
      <c r="I17" s="25">
        <f t="shared" si="0"/>
        <v>732</v>
      </c>
    </row>
    <row r="18" spans="1:9" ht="21">
      <c r="A18" s="26"/>
      <c r="B18" s="26"/>
      <c r="C18" s="37">
        <v>3</v>
      </c>
      <c r="D18" s="26" t="s">
        <v>44</v>
      </c>
      <c r="E18" s="136">
        <v>13</v>
      </c>
      <c r="F18" s="25">
        <v>208</v>
      </c>
      <c r="G18" s="136">
        <v>307</v>
      </c>
      <c r="H18" s="136">
        <v>317</v>
      </c>
      <c r="I18" s="25">
        <f t="shared" si="0"/>
        <v>624</v>
      </c>
    </row>
    <row r="19" spans="1:9" ht="21">
      <c r="A19" s="26"/>
      <c r="B19" s="26"/>
      <c r="C19" s="37">
        <v>4</v>
      </c>
      <c r="D19" s="26" t="s">
        <v>45</v>
      </c>
      <c r="E19" s="136">
        <v>16</v>
      </c>
      <c r="F19" s="25">
        <v>203</v>
      </c>
      <c r="G19" s="136">
        <v>378</v>
      </c>
      <c r="H19" s="136">
        <v>360</v>
      </c>
      <c r="I19" s="25">
        <f t="shared" si="0"/>
        <v>738</v>
      </c>
    </row>
    <row r="20" spans="1:9" ht="21">
      <c r="A20" s="26"/>
      <c r="B20" s="26"/>
      <c r="C20" s="37">
        <v>5</v>
      </c>
      <c r="D20" s="26" t="s">
        <v>46</v>
      </c>
      <c r="E20" s="136">
        <v>10</v>
      </c>
      <c r="F20" s="25">
        <v>184</v>
      </c>
      <c r="G20" s="136">
        <v>322</v>
      </c>
      <c r="H20" s="136">
        <v>315</v>
      </c>
      <c r="I20" s="25">
        <f t="shared" si="0"/>
        <v>637</v>
      </c>
    </row>
    <row r="21" spans="1:9" ht="21">
      <c r="A21" s="26"/>
      <c r="B21" s="26"/>
      <c r="C21" s="37">
        <v>6</v>
      </c>
      <c r="D21" s="26" t="s">
        <v>47</v>
      </c>
      <c r="E21" s="136">
        <v>6</v>
      </c>
      <c r="F21" s="25">
        <v>99</v>
      </c>
      <c r="G21" s="136">
        <v>151</v>
      </c>
      <c r="H21" s="136">
        <v>144</v>
      </c>
      <c r="I21" s="25">
        <f t="shared" si="0"/>
        <v>295</v>
      </c>
    </row>
    <row r="22" spans="1:9" ht="21">
      <c r="A22" s="26"/>
      <c r="B22" s="26"/>
      <c r="C22" s="37">
        <v>7</v>
      </c>
      <c r="D22" s="26" t="s">
        <v>48</v>
      </c>
      <c r="E22" s="136">
        <v>16</v>
      </c>
      <c r="F22" s="25">
        <v>215</v>
      </c>
      <c r="G22" s="136">
        <v>376</v>
      </c>
      <c r="H22" s="136">
        <v>416</v>
      </c>
      <c r="I22" s="25">
        <f t="shared" si="0"/>
        <v>792</v>
      </c>
    </row>
    <row r="23" spans="1:9" ht="21">
      <c r="A23" s="26"/>
      <c r="B23" s="26"/>
      <c r="C23" s="37">
        <v>8</v>
      </c>
      <c r="D23" s="26" t="s">
        <v>13</v>
      </c>
      <c r="E23" s="136">
        <v>10</v>
      </c>
      <c r="F23" s="25">
        <v>177</v>
      </c>
      <c r="G23" s="136">
        <v>329</v>
      </c>
      <c r="H23" s="136">
        <v>343</v>
      </c>
      <c r="I23" s="25">
        <f t="shared" si="0"/>
        <v>672</v>
      </c>
    </row>
    <row r="24" spans="1:9" ht="21">
      <c r="A24" s="26"/>
      <c r="B24" s="26"/>
      <c r="C24" s="37">
        <v>9</v>
      </c>
      <c r="D24" s="26" t="s">
        <v>48</v>
      </c>
      <c r="E24" s="136">
        <v>11</v>
      </c>
      <c r="F24" s="25">
        <v>139</v>
      </c>
      <c r="G24" s="136">
        <v>276</v>
      </c>
      <c r="H24" s="136">
        <v>286</v>
      </c>
      <c r="I24" s="25">
        <f t="shared" si="0"/>
        <v>562</v>
      </c>
    </row>
    <row r="25" spans="1:9" ht="21">
      <c r="A25" s="26"/>
      <c r="B25" s="26"/>
      <c r="C25" s="37">
        <v>10</v>
      </c>
      <c r="D25" s="26" t="s">
        <v>13</v>
      </c>
      <c r="E25" s="136">
        <v>10</v>
      </c>
      <c r="F25" s="25">
        <v>158</v>
      </c>
      <c r="G25" s="136">
        <v>381</v>
      </c>
      <c r="H25" s="136">
        <v>370</v>
      </c>
      <c r="I25" s="25">
        <f t="shared" si="0"/>
        <v>751</v>
      </c>
    </row>
    <row r="26" spans="1:9" ht="21">
      <c r="A26" s="205" t="s">
        <v>42</v>
      </c>
      <c r="B26" s="206"/>
      <c r="C26" s="41"/>
      <c r="D26" s="32"/>
      <c r="E26" s="144">
        <f>SUM(E16:E25)</f>
        <v>126</v>
      </c>
      <c r="F26" s="21">
        <f>SUM(F16:F25)</f>
        <v>1863</v>
      </c>
      <c r="G26" s="21">
        <f>SUM(G16:G25)</f>
        <v>3498</v>
      </c>
      <c r="H26" s="21">
        <f>SUM(H16:H25)</f>
        <v>3518</v>
      </c>
      <c r="I26" s="21">
        <f t="shared" si="0"/>
        <v>7016</v>
      </c>
    </row>
    <row r="27" spans="1:9" ht="21">
      <c r="A27" s="28" t="s">
        <v>17</v>
      </c>
      <c r="B27" s="28" t="s">
        <v>17</v>
      </c>
      <c r="C27" s="37">
        <v>1</v>
      </c>
      <c r="D27" s="26" t="s">
        <v>17</v>
      </c>
      <c r="E27" s="136">
        <v>21</v>
      </c>
      <c r="F27" s="18">
        <v>345</v>
      </c>
      <c r="G27" s="136">
        <v>561</v>
      </c>
      <c r="H27" s="136">
        <v>553</v>
      </c>
      <c r="I27" s="25">
        <f t="shared" si="0"/>
        <v>1114</v>
      </c>
    </row>
    <row r="28" spans="1:9" ht="21">
      <c r="A28" s="26"/>
      <c r="B28" s="26"/>
      <c r="C28" s="37">
        <v>3</v>
      </c>
      <c r="D28" s="26" t="s">
        <v>17</v>
      </c>
      <c r="E28" s="136">
        <v>12</v>
      </c>
      <c r="F28" s="136">
        <v>193</v>
      </c>
      <c r="G28" s="136">
        <v>270</v>
      </c>
      <c r="H28" s="136">
        <v>328</v>
      </c>
      <c r="I28" s="25">
        <f t="shared" si="0"/>
        <v>598</v>
      </c>
    </row>
    <row r="29" spans="1:9" ht="21">
      <c r="A29" s="26"/>
      <c r="B29" s="26"/>
      <c r="C29" s="37">
        <v>4</v>
      </c>
      <c r="D29" s="26" t="s">
        <v>49</v>
      </c>
      <c r="E29" s="136">
        <v>18</v>
      </c>
      <c r="F29" s="136">
        <v>240</v>
      </c>
      <c r="G29" s="136">
        <v>476</v>
      </c>
      <c r="H29" s="136">
        <v>457</v>
      </c>
      <c r="I29" s="25">
        <f t="shared" si="0"/>
        <v>933</v>
      </c>
    </row>
    <row r="30" spans="1:9" ht="21">
      <c r="A30" s="26"/>
      <c r="B30" s="26"/>
      <c r="C30" s="37">
        <v>6</v>
      </c>
      <c r="D30" s="26" t="s">
        <v>50</v>
      </c>
      <c r="E30" s="136">
        <v>11</v>
      </c>
      <c r="F30" s="136">
        <v>148</v>
      </c>
      <c r="G30" s="136">
        <v>354</v>
      </c>
      <c r="H30" s="136">
        <v>320</v>
      </c>
      <c r="I30" s="25">
        <f t="shared" si="0"/>
        <v>674</v>
      </c>
    </row>
    <row r="31" spans="1:9" ht="21">
      <c r="A31" s="26"/>
      <c r="B31" s="26"/>
      <c r="C31" s="37">
        <v>9</v>
      </c>
      <c r="D31" s="26" t="s">
        <v>17</v>
      </c>
      <c r="E31" s="136">
        <v>19</v>
      </c>
      <c r="F31" s="136">
        <v>247</v>
      </c>
      <c r="G31" s="136">
        <v>437</v>
      </c>
      <c r="H31" s="136">
        <v>410</v>
      </c>
      <c r="I31" s="25">
        <f t="shared" si="0"/>
        <v>847</v>
      </c>
    </row>
    <row r="32" spans="1:9" ht="21">
      <c r="A32" s="26"/>
      <c r="B32" s="26"/>
      <c r="C32" s="37">
        <v>11</v>
      </c>
      <c r="D32" s="26" t="s">
        <v>17</v>
      </c>
      <c r="E32" s="136">
        <v>14</v>
      </c>
      <c r="F32" s="136">
        <v>189</v>
      </c>
      <c r="G32" s="136">
        <v>341</v>
      </c>
      <c r="H32" s="136">
        <v>370</v>
      </c>
      <c r="I32" s="25">
        <f t="shared" si="0"/>
        <v>711</v>
      </c>
    </row>
    <row r="33" spans="1:9" ht="21">
      <c r="A33" s="34"/>
      <c r="B33" s="33"/>
      <c r="C33" s="40"/>
      <c r="D33" s="28" t="s">
        <v>11</v>
      </c>
      <c r="E33" s="144">
        <f>SUM(E27:E32)</f>
        <v>95</v>
      </c>
      <c r="F33" s="21">
        <f>SUM(F27:F32)</f>
        <v>1362</v>
      </c>
      <c r="G33" s="21">
        <f>SUM(G27:G32)</f>
        <v>2439</v>
      </c>
      <c r="H33" s="21">
        <f>SUM(H27:H32)</f>
        <v>2438</v>
      </c>
      <c r="I33" s="21">
        <f t="shared" si="0"/>
        <v>4877</v>
      </c>
    </row>
    <row r="34" spans="1:9" ht="21">
      <c r="A34" s="26"/>
      <c r="B34" s="28" t="s">
        <v>51</v>
      </c>
      <c r="C34" s="37">
        <v>2</v>
      </c>
      <c r="D34" s="26" t="s">
        <v>51</v>
      </c>
      <c r="E34" s="136">
        <v>24</v>
      </c>
      <c r="F34" s="136">
        <v>247</v>
      </c>
      <c r="G34" s="136">
        <v>514</v>
      </c>
      <c r="H34" s="136">
        <v>443</v>
      </c>
      <c r="I34" s="25">
        <f t="shared" si="0"/>
        <v>957</v>
      </c>
    </row>
    <row r="35" spans="1:9" ht="21">
      <c r="A35" s="26"/>
      <c r="B35" s="26"/>
      <c r="C35" s="37">
        <v>5</v>
      </c>
      <c r="D35" s="26" t="s">
        <v>52</v>
      </c>
      <c r="E35" s="136">
        <v>12</v>
      </c>
      <c r="F35" s="136">
        <v>102</v>
      </c>
      <c r="G35" s="136">
        <v>205</v>
      </c>
      <c r="H35" s="136">
        <v>207</v>
      </c>
      <c r="I35" s="25">
        <f t="shared" si="0"/>
        <v>412</v>
      </c>
    </row>
    <row r="36" spans="1:9" ht="21">
      <c r="A36" s="26"/>
      <c r="B36" s="26"/>
      <c r="C36" s="37">
        <v>7</v>
      </c>
      <c r="D36" s="26" t="s">
        <v>53</v>
      </c>
      <c r="E36" s="136">
        <v>9</v>
      </c>
      <c r="F36" s="136">
        <v>107</v>
      </c>
      <c r="G36" s="136">
        <v>216</v>
      </c>
      <c r="H36" s="136">
        <v>191</v>
      </c>
      <c r="I36" s="25">
        <f t="shared" si="0"/>
        <v>407</v>
      </c>
    </row>
    <row r="37" spans="1:9" ht="21">
      <c r="A37" s="26"/>
      <c r="B37" s="26"/>
      <c r="C37" s="37">
        <v>8</v>
      </c>
      <c r="D37" s="26" t="s">
        <v>51</v>
      </c>
      <c r="E37" s="136">
        <v>12</v>
      </c>
      <c r="F37" s="136">
        <v>147</v>
      </c>
      <c r="G37" s="136">
        <v>246</v>
      </c>
      <c r="H37" s="136">
        <v>260</v>
      </c>
      <c r="I37" s="25">
        <f t="shared" si="0"/>
        <v>506</v>
      </c>
    </row>
    <row r="38" spans="1:9" ht="21">
      <c r="A38" s="26"/>
      <c r="B38" s="26"/>
      <c r="C38" s="37">
        <v>10</v>
      </c>
      <c r="D38" s="26" t="s">
        <v>54</v>
      </c>
      <c r="E38" s="136">
        <v>9</v>
      </c>
      <c r="F38" s="136">
        <v>109</v>
      </c>
      <c r="G38" s="136">
        <v>199</v>
      </c>
      <c r="H38" s="136">
        <v>186</v>
      </c>
      <c r="I38" s="25">
        <f t="shared" si="0"/>
        <v>385</v>
      </c>
    </row>
    <row r="39" spans="1:9" ht="21">
      <c r="A39" s="38"/>
      <c r="B39" s="33"/>
      <c r="C39" s="39"/>
      <c r="D39" s="32" t="s">
        <v>11</v>
      </c>
      <c r="E39" s="144">
        <f>SUM(E34:E38)</f>
        <v>66</v>
      </c>
      <c r="F39" s="21">
        <f>SUM(F34:F38)</f>
        <v>712</v>
      </c>
      <c r="G39" s="21">
        <f>SUM(G34:G38)</f>
        <v>1380</v>
      </c>
      <c r="H39" s="21">
        <f>SUM(H34:H38)</f>
        <v>1287</v>
      </c>
      <c r="I39" s="21">
        <f t="shared" si="0"/>
        <v>2667</v>
      </c>
    </row>
    <row r="40" spans="1:9" ht="21">
      <c r="A40" s="24" t="s">
        <v>42</v>
      </c>
      <c r="B40" s="23"/>
      <c r="C40" s="41"/>
      <c r="D40" s="32"/>
      <c r="E40" s="144">
        <f>E33+E39</f>
        <v>161</v>
      </c>
      <c r="F40" s="144">
        <f>F33+F39</f>
        <v>2074</v>
      </c>
      <c r="G40" s="145">
        <f>G33+G39</f>
        <v>3819</v>
      </c>
      <c r="H40" s="145">
        <f>H33+H39</f>
        <v>3725</v>
      </c>
      <c r="I40" s="145">
        <f>I33+I39</f>
        <v>7544</v>
      </c>
    </row>
    <row r="41" spans="1:9" ht="21">
      <c r="A41" s="28" t="s">
        <v>14</v>
      </c>
      <c r="B41" s="28" t="s">
        <v>14</v>
      </c>
      <c r="C41" s="37">
        <v>1</v>
      </c>
      <c r="D41" s="26" t="s">
        <v>14</v>
      </c>
      <c r="E41" s="136">
        <v>14</v>
      </c>
      <c r="F41" s="25">
        <v>163</v>
      </c>
      <c r="G41" s="136">
        <v>252</v>
      </c>
      <c r="H41" s="136">
        <v>217</v>
      </c>
      <c r="I41" s="25">
        <f t="shared" ref="I41:I59" si="1">SUM(G41:H41)</f>
        <v>469</v>
      </c>
    </row>
    <row r="42" spans="1:9" ht="21">
      <c r="A42" s="26"/>
      <c r="B42" s="26"/>
      <c r="C42" s="37">
        <v>2</v>
      </c>
      <c r="D42" s="26" t="s">
        <v>55</v>
      </c>
      <c r="E42" s="136">
        <v>13</v>
      </c>
      <c r="F42" s="25">
        <v>151</v>
      </c>
      <c r="G42" s="136">
        <v>246</v>
      </c>
      <c r="H42" s="136">
        <v>243</v>
      </c>
      <c r="I42" s="25">
        <f t="shared" si="1"/>
        <v>489</v>
      </c>
    </row>
    <row r="43" spans="1:9" ht="21">
      <c r="A43" s="26"/>
      <c r="B43" s="26"/>
      <c r="C43" s="37">
        <v>3</v>
      </c>
      <c r="D43" s="26" t="s">
        <v>56</v>
      </c>
      <c r="E43" s="136">
        <v>7</v>
      </c>
      <c r="F43" s="25">
        <v>77</v>
      </c>
      <c r="G43" s="136">
        <v>132</v>
      </c>
      <c r="H43" s="136">
        <v>142</v>
      </c>
      <c r="I43" s="25">
        <f t="shared" si="1"/>
        <v>274</v>
      </c>
    </row>
    <row r="44" spans="1:9" ht="21">
      <c r="A44" s="26"/>
      <c r="B44" s="26"/>
      <c r="C44" s="37">
        <v>4</v>
      </c>
      <c r="D44" s="26" t="s">
        <v>57</v>
      </c>
      <c r="E44" s="136">
        <v>15</v>
      </c>
      <c r="F44" s="25">
        <v>208</v>
      </c>
      <c r="G44" s="136">
        <v>328</v>
      </c>
      <c r="H44" s="136">
        <v>320</v>
      </c>
      <c r="I44" s="25">
        <f t="shared" si="1"/>
        <v>648</v>
      </c>
    </row>
    <row r="45" spans="1:9" ht="21">
      <c r="A45" s="26"/>
      <c r="B45" s="26"/>
      <c r="C45" s="37">
        <v>5</v>
      </c>
      <c r="D45" s="26" t="s">
        <v>58</v>
      </c>
      <c r="E45" s="136">
        <v>9</v>
      </c>
      <c r="F45" s="25">
        <v>115</v>
      </c>
      <c r="G45" s="136">
        <v>229</v>
      </c>
      <c r="H45" s="136">
        <v>215</v>
      </c>
      <c r="I45" s="25">
        <f t="shared" si="1"/>
        <v>444</v>
      </c>
    </row>
    <row r="46" spans="1:9" ht="21">
      <c r="A46" s="26"/>
      <c r="B46" s="26"/>
      <c r="C46" s="37">
        <v>6</v>
      </c>
      <c r="D46" s="26" t="s">
        <v>59</v>
      </c>
      <c r="E46" s="136">
        <v>18</v>
      </c>
      <c r="F46" s="25">
        <v>250</v>
      </c>
      <c r="G46" s="136">
        <v>407</v>
      </c>
      <c r="H46" s="136">
        <v>407</v>
      </c>
      <c r="I46" s="25">
        <f t="shared" si="1"/>
        <v>814</v>
      </c>
    </row>
    <row r="47" spans="1:9" ht="21">
      <c r="A47" s="24" t="s">
        <v>42</v>
      </c>
      <c r="B47" s="23"/>
      <c r="C47" s="41"/>
      <c r="D47" s="32"/>
      <c r="E47" s="144">
        <f>SUM(E41:E46)</f>
        <v>76</v>
      </c>
      <c r="F47" s="146">
        <f>SUM(F41:F46)</f>
        <v>964</v>
      </c>
      <c r="G47" s="146">
        <f>SUM(G41:G46)</f>
        <v>1594</v>
      </c>
      <c r="H47" s="146">
        <f>SUM(H41:H46)</f>
        <v>1544</v>
      </c>
      <c r="I47" s="21">
        <f t="shared" si="1"/>
        <v>3138</v>
      </c>
    </row>
    <row r="48" spans="1:9" ht="21">
      <c r="A48" s="28" t="s">
        <v>23</v>
      </c>
      <c r="B48" s="28" t="s">
        <v>23</v>
      </c>
      <c r="C48" s="37">
        <v>1</v>
      </c>
      <c r="D48" s="26" t="s">
        <v>23</v>
      </c>
      <c r="E48" s="136">
        <v>18</v>
      </c>
      <c r="F48" s="136">
        <v>191</v>
      </c>
      <c r="G48" s="25">
        <v>306</v>
      </c>
      <c r="H48" s="25">
        <v>322</v>
      </c>
      <c r="I48" s="25">
        <f t="shared" si="1"/>
        <v>628</v>
      </c>
    </row>
    <row r="49" spans="1:9" ht="21">
      <c r="A49" s="26"/>
      <c r="B49" s="26"/>
      <c r="C49" s="37">
        <v>2</v>
      </c>
      <c r="D49" s="26" t="s">
        <v>23</v>
      </c>
      <c r="E49" s="136">
        <v>15</v>
      </c>
      <c r="F49" s="136">
        <v>219</v>
      </c>
      <c r="G49" s="25">
        <v>311</v>
      </c>
      <c r="H49" s="25">
        <v>315</v>
      </c>
      <c r="I49" s="25">
        <f t="shared" si="1"/>
        <v>626</v>
      </c>
    </row>
    <row r="50" spans="1:9" ht="21">
      <c r="A50" s="26"/>
      <c r="B50" s="26"/>
      <c r="C50" s="37">
        <v>4</v>
      </c>
      <c r="D50" s="26" t="s">
        <v>60</v>
      </c>
      <c r="E50" s="136">
        <v>19</v>
      </c>
      <c r="F50" s="136">
        <v>325</v>
      </c>
      <c r="G50" s="142">
        <v>492</v>
      </c>
      <c r="H50" s="136">
        <v>425</v>
      </c>
      <c r="I50" s="25">
        <f t="shared" si="1"/>
        <v>917</v>
      </c>
    </row>
    <row r="51" spans="1:9" ht="21">
      <c r="A51" s="26"/>
      <c r="B51" s="26"/>
      <c r="C51" s="37">
        <v>7</v>
      </c>
      <c r="D51" s="26" t="s">
        <v>61</v>
      </c>
      <c r="E51" s="136">
        <v>7</v>
      </c>
      <c r="F51" s="136">
        <v>87</v>
      </c>
      <c r="G51" s="136">
        <v>180</v>
      </c>
      <c r="H51" s="136">
        <v>177</v>
      </c>
      <c r="I51" s="25">
        <f t="shared" si="1"/>
        <v>357</v>
      </c>
    </row>
    <row r="52" spans="1:9" ht="21">
      <c r="A52" s="26"/>
      <c r="B52" s="26"/>
      <c r="C52" s="37">
        <v>9</v>
      </c>
      <c r="D52" s="26" t="s">
        <v>62</v>
      </c>
      <c r="E52" s="136">
        <v>19</v>
      </c>
      <c r="F52" s="136">
        <v>246</v>
      </c>
      <c r="G52" s="136">
        <v>386</v>
      </c>
      <c r="H52" s="136">
        <v>385</v>
      </c>
      <c r="I52" s="25">
        <f t="shared" si="1"/>
        <v>771</v>
      </c>
    </row>
    <row r="53" spans="1:9" ht="21">
      <c r="A53" s="26"/>
      <c r="B53" s="26"/>
      <c r="C53" s="37">
        <v>10</v>
      </c>
      <c r="D53" s="26" t="s">
        <v>23</v>
      </c>
      <c r="E53" s="136">
        <v>15</v>
      </c>
      <c r="F53" s="136">
        <v>186</v>
      </c>
      <c r="G53" s="136">
        <v>336</v>
      </c>
      <c r="H53" s="136">
        <v>309</v>
      </c>
      <c r="I53" s="25">
        <f t="shared" si="1"/>
        <v>645</v>
      </c>
    </row>
    <row r="54" spans="1:9" ht="21">
      <c r="A54" s="34"/>
      <c r="B54" s="33"/>
      <c r="C54" s="40"/>
      <c r="D54" s="28" t="s">
        <v>11</v>
      </c>
      <c r="E54" s="144">
        <f>SUM(E48:E53)</f>
        <v>93</v>
      </c>
      <c r="F54" s="144">
        <f>SUM(F48:F53)</f>
        <v>1254</v>
      </c>
      <c r="G54" s="145">
        <f>SUM(G48:G53)</f>
        <v>2011</v>
      </c>
      <c r="H54" s="145">
        <f>SUM(H48:H53)</f>
        <v>1933</v>
      </c>
      <c r="I54" s="21">
        <f t="shared" si="1"/>
        <v>3944</v>
      </c>
    </row>
    <row r="55" spans="1:9" ht="21">
      <c r="A55" s="26"/>
      <c r="B55" s="28" t="s">
        <v>63</v>
      </c>
      <c r="C55" s="37">
        <v>3</v>
      </c>
      <c r="D55" s="26" t="s">
        <v>64</v>
      </c>
      <c r="E55" s="136">
        <v>11</v>
      </c>
      <c r="F55" s="136">
        <v>200</v>
      </c>
      <c r="G55" s="136">
        <v>300</v>
      </c>
      <c r="H55" s="136">
        <v>254</v>
      </c>
      <c r="I55" s="25">
        <f t="shared" si="1"/>
        <v>554</v>
      </c>
    </row>
    <row r="56" spans="1:9" ht="21">
      <c r="A56" s="26"/>
      <c r="B56" s="26"/>
      <c r="C56" s="37">
        <v>5</v>
      </c>
      <c r="D56" s="26" t="s">
        <v>65</v>
      </c>
      <c r="E56" s="136">
        <v>15</v>
      </c>
      <c r="F56" s="136">
        <v>291</v>
      </c>
      <c r="G56" s="136">
        <v>422</v>
      </c>
      <c r="H56" s="136">
        <v>422</v>
      </c>
      <c r="I56" s="25">
        <f t="shared" si="1"/>
        <v>844</v>
      </c>
    </row>
    <row r="57" spans="1:9" ht="21">
      <c r="A57" s="26"/>
      <c r="B57" s="26"/>
      <c r="C57" s="37">
        <v>6</v>
      </c>
      <c r="D57" s="26" t="s">
        <v>66</v>
      </c>
      <c r="E57" s="136">
        <v>12</v>
      </c>
      <c r="F57" s="136">
        <v>221</v>
      </c>
      <c r="G57" s="136">
        <v>392</v>
      </c>
      <c r="H57" s="136">
        <v>386</v>
      </c>
      <c r="I57" s="25">
        <f t="shared" si="1"/>
        <v>778</v>
      </c>
    </row>
    <row r="58" spans="1:9" ht="21">
      <c r="A58" s="26"/>
      <c r="B58" s="26"/>
      <c r="C58" s="37">
        <v>8</v>
      </c>
      <c r="D58" s="26" t="s">
        <v>67</v>
      </c>
      <c r="E58" s="136">
        <v>16</v>
      </c>
      <c r="F58" s="136">
        <v>254</v>
      </c>
      <c r="G58" s="142">
        <v>381</v>
      </c>
      <c r="H58" s="136">
        <v>325</v>
      </c>
      <c r="I58" s="25">
        <f t="shared" si="1"/>
        <v>706</v>
      </c>
    </row>
    <row r="59" spans="1:9" ht="21">
      <c r="A59" s="34"/>
      <c r="B59" s="33"/>
      <c r="C59" s="40"/>
      <c r="D59" s="28" t="s">
        <v>11</v>
      </c>
      <c r="E59" s="144">
        <f>SUM(E55:E58)</f>
        <v>54</v>
      </c>
      <c r="F59" s="144">
        <f>SUM(F55:F58)</f>
        <v>966</v>
      </c>
      <c r="G59" s="145">
        <f>SUM(G55:G58)</f>
        <v>1495</v>
      </c>
      <c r="H59" s="145">
        <f>SUM(H55:H58)</f>
        <v>1387</v>
      </c>
      <c r="I59" s="21">
        <f t="shared" si="1"/>
        <v>2882</v>
      </c>
    </row>
    <row r="60" spans="1:9" ht="21">
      <c r="A60" s="205" t="s">
        <v>42</v>
      </c>
      <c r="B60" s="206"/>
      <c r="C60" s="207"/>
      <c r="D60" s="28"/>
      <c r="E60" s="144">
        <f>E59+E54</f>
        <v>147</v>
      </c>
      <c r="F60" s="144">
        <f>F59+F54</f>
        <v>2220</v>
      </c>
      <c r="G60" s="145">
        <f>G54+G59</f>
        <v>3506</v>
      </c>
      <c r="H60" s="145">
        <f>H54+H59</f>
        <v>3320</v>
      </c>
      <c r="I60" s="145">
        <f>I54+I59</f>
        <v>6826</v>
      </c>
    </row>
    <row r="61" spans="1:9" ht="21">
      <c r="A61" s="28" t="s">
        <v>12</v>
      </c>
      <c r="B61" s="28" t="s">
        <v>12</v>
      </c>
      <c r="C61" s="37">
        <v>1</v>
      </c>
      <c r="D61" s="26" t="s">
        <v>68</v>
      </c>
      <c r="E61" s="142">
        <v>13</v>
      </c>
      <c r="F61" s="136">
        <v>157</v>
      </c>
      <c r="G61" s="136">
        <v>292</v>
      </c>
      <c r="H61" s="136">
        <v>274</v>
      </c>
      <c r="I61" s="25">
        <f t="shared" ref="I61:I112" si="2">SUM(G61:H61)</f>
        <v>566</v>
      </c>
    </row>
    <row r="62" spans="1:9" ht="21">
      <c r="A62" s="26"/>
      <c r="B62" s="26"/>
      <c r="C62" s="37">
        <v>2</v>
      </c>
      <c r="D62" s="26" t="s">
        <v>69</v>
      </c>
      <c r="E62" s="142">
        <v>17</v>
      </c>
      <c r="F62" s="136">
        <v>198</v>
      </c>
      <c r="G62" s="136">
        <v>340</v>
      </c>
      <c r="H62" s="136">
        <v>372</v>
      </c>
      <c r="I62" s="25">
        <f t="shared" si="2"/>
        <v>712</v>
      </c>
    </row>
    <row r="63" spans="1:9" ht="21">
      <c r="A63" s="26"/>
      <c r="B63" s="26"/>
      <c r="C63" s="37">
        <v>3</v>
      </c>
      <c r="D63" s="26" t="s">
        <v>70</v>
      </c>
      <c r="E63" s="142">
        <v>15</v>
      </c>
      <c r="F63" s="136">
        <v>151</v>
      </c>
      <c r="G63" s="136">
        <v>304</v>
      </c>
      <c r="H63" s="136">
        <v>311</v>
      </c>
      <c r="I63" s="25">
        <f t="shared" si="2"/>
        <v>615</v>
      </c>
    </row>
    <row r="64" spans="1:9" ht="21">
      <c r="A64" s="26"/>
      <c r="B64" s="26"/>
      <c r="C64" s="37">
        <v>4</v>
      </c>
      <c r="D64" s="26" t="s">
        <v>71</v>
      </c>
      <c r="E64" s="142">
        <v>10</v>
      </c>
      <c r="F64" s="136">
        <v>106</v>
      </c>
      <c r="G64" s="136">
        <v>203</v>
      </c>
      <c r="H64" s="136">
        <v>181</v>
      </c>
      <c r="I64" s="25">
        <f t="shared" si="2"/>
        <v>384</v>
      </c>
    </row>
    <row r="65" spans="1:10" ht="21">
      <c r="A65" s="26"/>
      <c r="B65" s="26"/>
      <c r="C65" s="37">
        <v>6</v>
      </c>
      <c r="D65" s="26" t="s">
        <v>72</v>
      </c>
      <c r="E65" s="142">
        <v>14</v>
      </c>
      <c r="F65" s="136">
        <v>218</v>
      </c>
      <c r="G65" s="136">
        <v>306</v>
      </c>
      <c r="H65" s="136">
        <v>290</v>
      </c>
      <c r="I65" s="25">
        <f t="shared" si="2"/>
        <v>596</v>
      </c>
      <c r="J65" s="17"/>
    </row>
    <row r="66" spans="1:10" ht="21">
      <c r="A66" s="26"/>
      <c r="B66" s="26"/>
      <c r="C66" s="37">
        <v>7</v>
      </c>
      <c r="D66" s="26" t="s">
        <v>12</v>
      </c>
      <c r="E66" s="142">
        <v>12</v>
      </c>
      <c r="F66" s="136">
        <v>120</v>
      </c>
      <c r="G66" s="136">
        <v>193</v>
      </c>
      <c r="H66" s="136">
        <v>221</v>
      </c>
      <c r="I66" s="25">
        <f t="shared" si="2"/>
        <v>414</v>
      </c>
      <c r="J66" s="17"/>
    </row>
    <row r="67" spans="1:10" ht="21">
      <c r="A67" s="26"/>
      <c r="B67" s="26"/>
      <c r="C67" s="37">
        <v>8</v>
      </c>
      <c r="D67" s="26" t="s">
        <v>73</v>
      </c>
      <c r="E67" s="142">
        <v>7</v>
      </c>
      <c r="F67" s="136">
        <v>54</v>
      </c>
      <c r="G67" s="136">
        <v>113</v>
      </c>
      <c r="H67" s="136">
        <v>107</v>
      </c>
      <c r="I67" s="25">
        <f t="shared" si="2"/>
        <v>220</v>
      </c>
      <c r="J67" s="17"/>
    </row>
    <row r="68" spans="1:10" ht="21">
      <c r="A68" s="26"/>
      <c r="B68" s="26"/>
      <c r="C68" s="37">
        <v>13</v>
      </c>
      <c r="D68" s="26" t="s">
        <v>69</v>
      </c>
      <c r="E68" s="142">
        <v>11</v>
      </c>
      <c r="F68" s="136">
        <v>117</v>
      </c>
      <c r="G68" s="136">
        <v>260</v>
      </c>
      <c r="H68" s="136">
        <v>221</v>
      </c>
      <c r="I68" s="25">
        <f t="shared" si="2"/>
        <v>481</v>
      </c>
      <c r="J68" s="17"/>
    </row>
    <row r="69" spans="1:10" ht="21">
      <c r="A69" s="26"/>
      <c r="B69" s="26"/>
      <c r="C69" s="37">
        <v>14</v>
      </c>
      <c r="D69" s="26" t="s">
        <v>69</v>
      </c>
      <c r="E69" s="142">
        <v>16</v>
      </c>
      <c r="F69" s="136">
        <v>180</v>
      </c>
      <c r="G69" s="136">
        <v>370</v>
      </c>
      <c r="H69" s="136">
        <v>385</v>
      </c>
      <c r="I69" s="25">
        <f t="shared" si="2"/>
        <v>755</v>
      </c>
      <c r="J69" s="17"/>
    </row>
    <row r="70" spans="1:10" ht="21">
      <c r="A70" s="26"/>
      <c r="B70" s="26"/>
      <c r="C70" s="37">
        <v>15</v>
      </c>
      <c r="D70" s="26" t="s">
        <v>74</v>
      </c>
      <c r="E70" s="142">
        <v>12</v>
      </c>
      <c r="F70" s="136">
        <v>151</v>
      </c>
      <c r="G70" s="136">
        <v>288</v>
      </c>
      <c r="H70" s="136">
        <v>300</v>
      </c>
      <c r="I70" s="25">
        <f t="shared" si="2"/>
        <v>588</v>
      </c>
      <c r="J70" s="17"/>
    </row>
    <row r="71" spans="1:10" ht="21">
      <c r="A71" s="26"/>
      <c r="B71" s="26"/>
      <c r="C71" s="37">
        <v>16</v>
      </c>
      <c r="D71" s="26" t="s">
        <v>72</v>
      </c>
      <c r="E71" s="142">
        <v>11</v>
      </c>
      <c r="F71" s="136">
        <v>129</v>
      </c>
      <c r="G71" s="136">
        <v>254</v>
      </c>
      <c r="H71" s="136">
        <v>244</v>
      </c>
      <c r="I71" s="25">
        <f t="shared" si="2"/>
        <v>498</v>
      </c>
      <c r="J71" s="17"/>
    </row>
    <row r="72" spans="1:10" ht="21">
      <c r="A72" s="34"/>
      <c r="B72" s="33"/>
      <c r="C72" s="40"/>
      <c r="D72" s="28" t="s">
        <v>11</v>
      </c>
      <c r="E72" s="144">
        <f>SUM(E61:E71)</f>
        <v>138</v>
      </c>
      <c r="F72" s="144">
        <f>SUM(F61:F71)</f>
        <v>1581</v>
      </c>
      <c r="G72" s="145">
        <f>SUM(G61:G71)</f>
        <v>2923</v>
      </c>
      <c r="H72" s="145">
        <f>SUM(H61:H71)</f>
        <v>2906</v>
      </c>
      <c r="I72" s="21">
        <f t="shared" si="2"/>
        <v>5829</v>
      </c>
      <c r="J72" s="17"/>
    </row>
    <row r="73" spans="1:10" ht="21">
      <c r="A73" s="26"/>
      <c r="B73" s="28" t="s">
        <v>75</v>
      </c>
      <c r="C73" s="37">
        <v>5</v>
      </c>
      <c r="D73" s="26" t="s">
        <v>76</v>
      </c>
      <c r="E73" s="142">
        <v>16</v>
      </c>
      <c r="F73" s="136">
        <v>204</v>
      </c>
      <c r="G73" s="136">
        <v>435</v>
      </c>
      <c r="H73" s="136">
        <v>430</v>
      </c>
      <c r="I73" s="25">
        <f t="shared" si="2"/>
        <v>865</v>
      </c>
      <c r="J73" s="17"/>
    </row>
    <row r="74" spans="1:10" ht="21">
      <c r="A74" s="26"/>
      <c r="B74" s="26"/>
      <c r="C74" s="37">
        <v>9</v>
      </c>
      <c r="D74" s="26" t="s">
        <v>75</v>
      </c>
      <c r="E74" s="142">
        <v>10</v>
      </c>
      <c r="F74" s="136">
        <v>113</v>
      </c>
      <c r="G74" s="136">
        <v>188</v>
      </c>
      <c r="H74" s="136">
        <v>196</v>
      </c>
      <c r="I74" s="25">
        <f t="shared" si="2"/>
        <v>384</v>
      </c>
      <c r="J74" s="17"/>
    </row>
    <row r="75" spans="1:10" ht="21">
      <c r="A75" s="26"/>
      <c r="B75" s="26"/>
      <c r="C75" s="37">
        <v>10</v>
      </c>
      <c r="D75" s="26" t="s">
        <v>77</v>
      </c>
      <c r="E75" s="142">
        <v>16</v>
      </c>
      <c r="F75" s="136">
        <v>220</v>
      </c>
      <c r="G75" s="136">
        <v>409</v>
      </c>
      <c r="H75" s="136">
        <v>403</v>
      </c>
      <c r="I75" s="25">
        <f t="shared" si="2"/>
        <v>812</v>
      </c>
      <c r="J75" s="17"/>
    </row>
    <row r="76" spans="1:10" ht="21">
      <c r="A76" s="26"/>
      <c r="B76" s="26"/>
      <c r="C76" s="37">
        <v>11</v>
      </c>
      <c r="D76" s="26" t="s">
        <v>78</v>
      </c>
      <c r="E76" s="142">
        <v>6</v>
      </c>
      <c r="F76" s="136">
        <v>76</v>
      </c>
      <c r="G76" s="136">
        <v>154</v>
      </c>
      <c r="H76" s="136">
        <v>157</v>
      </c>
      <c r="I76" s="25">
        <f t="shared" si="2"/>
        <v>311</v>
      </c>
      <c r="J76" s="17"/>
    </row>
    <row r="77" spans="1:10" ht="21">
      <c r="A77" s="26"/>
      <c r="B77" s="26"/>
      <c r="C77" s="37">
        <v>12</v>
      </c>
      <c r="D77" s="26" t="s">
        <v>79</v>
      </c>
      <c r="E77" s="142">
        <v>10</v>
      </c>
      <c r="F77" s="136">
        <v>114</v>
      </c>
      <c r="G77" s="136">
        <v>219</v>
      </c>
      <c r="H77" s="136">
        <v>226</v>
      </c>
      <c r="I77" s="25">
        <f t="shared" si="2"/>
        <v>445</v>
      </c>
      <c r="J77" s="17"/>
    </row>
    <row r="78" spans="1:10" ht="21">
      <c r="A78" s="34"/>
      <c r="B78" s="33"/>
      <c r="C78" s="40"/>
      <c r="D78" s="28" t="s">
        <v>11</v>
      </c>
      <c r="E78" s="144">
        <f>SUM(E73:E77)</f>
        <v>58</v>
      </c>
      <c r="F78" s="145">
        <f>SUM(F73:F77)</f>
        <v>727</v>
      </c>
      <c r="G78" s="145">
        <f>SUM(G73:G77)</f>
        <v>1405</v>
      </c>
      <c r="H78" s="145">
        <f>SUM(H73:H77)</f>
        <v>1412</v>
      </c>
      <c r="I78" s="21">
        <f t="shared" si="2"/>
        <v>2817</v>
      </c>
      <c r="J78" s="17"/>
    </row>
    <row r="79" spans="1:10" ht="21">
      <c r="A79" s="24" t="s">
        <v>42</v>
      </c>
      <c r="B79" s="23"/>
      <c r="C79" s="41"/>
      <c r="D79" s="22"/>
      <c r="E79" s="144">
        <f>E72+E78</f>
        <v>196</v>
      </c>
      <c r="F79" s="144">
        <f>F72+F78</f>
        <v>2308</v>
      </c>
      <c r="G79" s="145">
        <f>G72+G78</f>
        <v>4328</v>
      </c>
      <c r="H79" s="145">
        <f>H72+H78</f>
        <v>4318</v>
      </c>
      <c r="I79" s="145">
        <f t="shared" si="2"/>
        <v>8646</v>
      </c>
      <c r="J79" s="44"/>
    </row>
    <row r="80" spans="1:10" ht="21">
      <c r="A80" s="28" t="s">
        <v>15</v>
      </c>
      <c r="B80" s="28" t="s">
        <v>15</v>
      </c>
      <c r="C80" s="37">
        <v>1</v>
      </c>
      <c r="D80" s="26" t="s">
        <v>15</v>
      </c>
      <c r="E80" s="136">
        <v>21</v>
      </c>
      <c r="F80" s="25">
        <v>300</v>
      </c>
      <c r="G80" s="25">
        <v>445</v>
      </c>
      <c r="H80" s="25">
        <v>498</v>
      </c>
      <c r="I80" s="25">
        <f t="shared" si="2"/>
        <v>943</v>
      </c>
      <c r="J80" s="17"/>
    </row>
    <row r="81" spans="1:9" ht="21">
      <c r="A81" s="26"/>
      <c r="B81" s="26"/>
      <c r="C81" s="37">
        <v>2</v>
      </c>
      <c r="D81" s="26" t="s">
        <v>80</v>
      </c>
      <c r="E81" s="136">
        <v>14</v>
      </c>
      <c r="F81" s="25">
        <v>271</v>
      </c>
      <c r="G81" s="25">
        <v>466</v>
      </c>
      <c r="H81" s="25">
        <v>464</v>
      </c>
      <c r="I81" s="25">
        <f t="shared" si="2"/>
        <v>930</v>
      </c>
    </row>
    <row r="82" spans="1:9" ht="21">
      <c r="A82" s="26"/>
      <c r="B82" s="26"/>
      <c r="C82" s="37">
        <v>3</v>
      </c>
      <c r="D82" s="26" t="s">
        <v>81</v>
      </c>
      <c r="E82" s="136">
        <v>6</v>
      </c>
      <c r="F82" s="25">
        <v>78</v>
      </c>
      <c r="G82" s="25">
        <v>141</v>
      </c>
      <c r="H82" s="25">
        <v>144</v>
      </c>
      <c r="I82" s="25">
        <f t="shared" si="2"/>
        <v>285</v>
      </c>
    </row>
    <row r="83" spans="1:9" ht="21">
      <c r="A83" s="26"/>
      <c r="B83" s="26"/>
      <c r="C83" s="37">
        <v>4</v>
      </c>
      <c r="D83" s="26" t="s">
        <v>80</v>
      </c>
      <c r="E83" s="136">
        <v>18</v>
      </c>
      <c r="F83" s="25">
        <v>237</v>
      </c>
      <c r="G83" s="25">
        <v>408</v>
      </c>
      <c r="H83" s="25">
        <v>422</v>
      </c>
      <c r="I83" s="25">
        <f t="shared" si="2"/>
        <v>830</v>
      </c>
    </row>
    <row r="84" spans="1:9" ht="21">
      <c r="A84" s="26"/>
      <c r="B84" s="26"/>
      <c r="C84" s="37">
        <v>5</v>
      </c>
      <c r="D84" s="26" t="s">
        <v>15</v>
      </c>
      <c r="E84" s="136">
        <v>19</v>
      </c>
      <c r="F84" s="25">
        <v>277</v>
      </c>
      <c r="G84" s="25">
        <v>445</v>
      </c>
      <c r="H84" s="25">
        <v>492</v>
      </c>
      <c r="I84" s="25">
        <f t="shared" si="2"/>
        <v>937</v>
      </c>
    </row>
    <row r="85" spans="1:9" ht="21">
      <c r="A85" s="26"/>
      <c r="B85" s="26"/>
      <c r="C85" s="37">
        <v>6</v>
      </c>
      <c r="D85" s="26" t="s">
        <v>82</v>
      </c>
      <c r="E85" s="136">
        <v>11</v>
      </c>
      <c r="F85" s="25">
        <v>176</v>
      </c>
      <c r="G85" s="25">
        <v>279</v>
      </c>
      <c r="H85" s="25">
        <v>272</v>
      </c>
      <c r="I85" s="25">
        <f t="shared" si="2"/>
        <v>551</v>
      </c>
    </row>
    <row r="86" spans="1:9" ht="21">
      <c r="A86" s="26"/>
      <c r="B86" s="26"/>
      <c r="C86" s="37">
        <v>7</v>
      </c>
      <c r="D86" s="26" t="s">
        <v>81</v>
      </c>
      <c r="E86" s="136">
        <v>14</v>
      </c>
      <c r="F86" s="25">
        <v>183</v>
      </c>
      <c r="G86" s="25">
        <v>315</v>
      </c>
      <c r="H86" s="25">
        <v>326</v>
      </c>
      <c r="I86" s="25">
        <f t="shared" si="2"/>
        <v>641</v>
      </c>
    </row>
    <row r="87" spans="1:9" ht="21">
      <c r="A87" s="26"/>
      <c r="B87" s="26"/>
      <c r="C87" s="37">
        <v>8</v>
      </c>
      <c r="D87" s="26" t="s">
        <v>80</v>
      </c>
      <c r="E87" s="136">
        <v>10</v>
      </c>
      <c r="F87" s="25">
        <v>178</v>
      </c>
      <c r="G87" s="25">
        <v>284</v>
      </c>
      <c r="H87" s="25">
        <v>253</v>
      </c>
      <c r="I87" s="25">
        <f t="shared" si="2"/>
        <v>537</v>
      </c>
    </row>
    <row r="88" spans="1:9" ht="21">
      <c r="A88" s="26"/>
      <c r="B88" s="26"/>
      <c r="C88" s="37">
        <v>9</v>
      </c>
      <c r="D88" s="26" t="s">
        <v>15</v>
      </c>
      <c r="E88" s="136">
        <v>14</v>
      </c>
      <c r="F88" s="25">
        <v>289</v>
      </c>
      <c r="G88" s="25">
        <v>398</v>
      </c>
      <c r="H88" s="25">
        <v>408</v>
      </c>
      <c r="I88" s="25">
        <f t="shared" si="2"/>
        <v>806</v>
      </c>
    </row>
    <row r="89" spans="1:9" ht="21">
      <c r="A89" s="26"/>
      <c r="B89" s="26"/>
      <c r="C89" s="37">
        <v>10</v>
      </c>
      <c r="D89" s="26" t="s">
        <v>15</v>
      </c>
      <c r="E89" s="136">
        <v>14</v>
      </c>
      <c r="F89" s="25">
        <v>243</v>
      </c>
      <c r="G89" s="25">
        <v>327</v>
      </c>
      <c r="H89" s="25">
        <v>316</v>
      </c>
      <c r="I89" s="25">
        <f t="shared" si="2"/>
        <v>643</v>
      </c>
    </row>
    <row r="90" spans="1:9" ht="21">
      <c r="A90" s="26"/>
      <c r="B90" s="26"/>
      <c r="C90" s="37">
        <v>11</v>
      </c>
      <c r="D90" s="26" t="s">
        <v>82</v>
      </c>
      <c r="E90" s="136">
        <v>11</v>
      </c>
      <c r="F90" s="25">
        <v>180</v>
      </c>
      <c r="G90" s="25">
        <v>295</v>
      </c>
      <c r="H90" s="25">
        <v>300</v>
      </c>
      <c r="I90" s="25">
        <f t="shared" si="2"/>
        <v>595</v>
      </c>
    </row>
    <row r="91" spans="1:9" ht="21">
      <c r="A91" s="26"/>
      <c r="B91" s="26"/>
      <c r="C91" s="37">
        <v>12</v>
      </c>
      <c r="D91" s="26" t="s">
        <v>15</v>
      </c>
      <c r="E91" s="136">
        <v>15</v>
      </c>
      <c r="F91" s="25">
        <v>175</v>
      </c>
      <c r="G91" s="25">
        <v>339</v>
      </c>
      <c r="H91" s="25">
        <v>312</v>
      </c>
      <c r="I91" s="25">
        <f t="shared" si="2"/>
        <v>651</v>
      </c>
    </row>
    <row r="92" spans="1:9" ht="21">
      <c r="A92" s="26"/>
      <c r="B92" s="26"/>
      <c r="C92" s="37">
        <v>13</v>
      </c>
      <c r="D92" s="26" t="s">
        <v>80</v>
      </c>
      <c r="E92" s="136">
        <v>12</v>
      </c>
      <c r="F92" s="25">
        <v>140</v>
      </c>
      <c r="G92" s="25">
        <v>271</v>
      </c>
      <c r="H92" s="25">
        <v>252</v>
      </c>
      <c r="I92" s="25">
        <f t="shared" si="2"/>
        <v>523</v>
      </c>
    </row>
    <row r="93" spans="1:9" ht="21">
      <c r="A93" s="24" t="s">
        <v>42</v>
      </c>
      <c r="B93" s="23"/>
      <c r="C93" s="41"/>
      <c r="D93" s="22"/>
      <c r="E93" s="144">
        <f>SUM(E80:E92)</f>
        <v>179</v>
      </c>
      <c r="F93" s="146">
        <f>SUM(F80:F92)</f>
        <v>2727</v>
      </c>
      <c r="G93" s="146">
        <f>SUM(G80:G92)</f>
        <v>4413</v>
      </c>
      <c r="H93" s="146">
        <f>SUM(H80:H92)</f>
        <v>4459</v>
      </c>
      <c r="I93" s="21">
        <f t="shared" si="2"/>
        <v>8872</v>
      </c>
    </row>
    <row r="94" spans="1:9" ht="21">
      <c r="A94" s="28" t="s">
        <v>19</v>
      </c>
      <c r="B94" s="28" t="s">
        <v>83</v>
      </c>
      <c r="C94" s="37">
        <v>1</v>
      </c>
      <c r="D94" s="26" t="s">
        <v>19</v>
      </c>
      <c r="E94" s="142">
        <v>14</v>
      </c>
      <c r="F94" s="136">
        <v>156</v>
      </c>
      <c r="G94" s="135">
        <v>315</v>
      </c>
      <c r="H94" s="135">
        <v>303</v>
      </c>
      <c r="I94" s="25">
        <f t="shared" si="2"/>
        <v>618</v>
      </c>
    </row>
    <row r="95" spans="1:9" ht="21">
      <c r="A95" s="26"/>
      <c r="B95" s="26"/>
      <c r="C95" s="37">
        <v>3</v>
      </c>
      <c r="D95" s="26" t="s">
        <v>84</v>
      </c>
      <c r="E95" s="142">
        <v>16</v>
      </c>
      <c r="F95" s="136">
        <v>221</v>
      </c>
      <c r="G95" s="135">
        <v>392</v>
      </c>
      <c r="H95" s="135">
        <v>350</v>
      </c>
      <c r="I95" s="25">
        <f t="shared" si="2"/>
        <v>742</v>
      </c>
    </row>
    <row r="96" spans="1:9" ht="21">
      <c r="A96" s="26"/>
      <c r="B96" s="26"/>
      <c r="C96" s="37">
        <v>4</v>
      </c>
      <c r="D96" s="26" t="s">
        <v>85</v>
      </c>
      <c r="E96" s="142">
        <v>12</v>
      </c>
      <c r="F96" s="136">
        <v>132</v>
      </c>
      <c r="G96" s="135">
        <v>434</v>
      </c>
      <c r="H96" s="135">
        <v>449</v>
      </c>
      <c r="I96" s="25">
        <f t="shared" si="2"/>
        <v>883</v>
      </c>
    </row>
    <row r="97" spans="1:9" ht="21">
      <c r="A97" s="26"/>
      <c r="B97" s="26"/>
      <c r="C97" s="37">
        <v>5</v>
      </c>
      <c r="D97" s="26" t="s">
        <v>86</v>
      </c>
      <c r="E97" s="142">
        <v>15</v>
      </c>
      <c r="F97" s="136">
        <v>164</v>
      </c>
      <c r="G97" s="135">
        <v>237</v>
      </c>
      <c r="H97" s="135">
        <v>231</v>
      </c>
      <c r="I97" s="25">
        <f t="shared" si="2"/>
        <v>468</v>
      </c>
    </row>
    <row r="98" spans="1:9" ht="21">
      <c r="A98" s="26"/>
      <c r="B98" s="26"/>
      <c r="C98" s="37">
        <v>6</v>
      </c>
      <c r="D98" s="26" t="s">
        <v>87</v>
      </c>
      <c r="E98" s="142">
        <v>15</v>
      </c>
      <c r="F98" s="136">
        <v>185</v>
      </c>
      <c r="G98" s="135">
        <v>327</v>
      </c>
      <c r="H98" s="135">
        <v>358</v>
      </c>
      <c r="I98" s="25">
        <f t="shared" si="2"/>
        <v>685</v>
      </c>
    </row>
    <row r="99" spans="1:9" ht="21">
      <c r="A99" s="26"/>
      <c r="B99" s="26"/>
      <c r="C99" s="37">
        <v>7</v>
      </c>
      <c r="D99" s="26" t="s">
        <v>83</v>
      </c>
      <c r="E99" s="142">
        <v>7</v>
      </c>
      <c r="F99" s="136">
        <v>117</v>
      </c>
      <c r="G99" s="135">
        <v>175</v>
      </c>
      <c r="H99" s="135">
        <v>188</v>
      </c>
      <c r="I99" s="25">
        <f t="shared" si="2"/>
        <v>363</v>
      </c>
    </row>
    <row r="100" spans="1:9" ht="21">
      <c r="A100" s="26"/>
      <c r="B100" s="26"/>
      <c r="C100" s="37">
        <v>12</v>
      </c>
      <c r="D100" s="26" t="s">
        <v>88</v>
      </c>
      <c r="E100" s="142">
        <v>9</v>
      </c>
      <c r="F100" s="136">
        <v>135</v>
      </c>
      <c r="G100" s="135">
        <v>218</v>
      </c>
      <c r="H100" s="135">
        <v>232</v>
      </c>
      <c r="I100" s="25">
        <f t="shared" si="2"/>
        <v>450</v>
      </c>
    </row>
    <row r="101" spans="1:9" ht="21">
      <c r="A101" s="26"/>
      <c r="B101" s="26"/>
      <c r="C101" s="37">
        <v>13</v>
      </c>
      <c r="D101" s="26" t="s">
        <v>89</v>
      </c>
      <c r="E101" s="142">
        <v>8</v>
      </c>
      <c r="F101" s="136">
        <v>81</v>
      </c>
      <c r="G101" s="135">
        <v>160</v>
      </c>
      <c r="H101" s="135">
        <v>143</v>
      </c>
      <c r="I101" s="25">
        <f t="shared" si="2"/>
        <v>303</v>
      </c>
    </row>
    <row r="102" spans="1:9" ht="21">
      <c r="A102" s="26"/>
      <c r="B102" s="26"/>
      <c r="C102" s="37">
        <v>14</v>
      </c>
      <c r="D102" s="26" t="s">
        <v>83</v>
      </c>
      <c r="E102" s="142">
        <v>12</v>
      </c>
      <c r="F102" s="136">
        <v>169</v>
      </c>
      <c r="G102" s="135">
        <v>337</v>
      </c>
      <c r="H102" s="135">
        <v>323</v>
      </c>
      <c r="I102" s="25">
        <f t="shared" si="2"/>
        <v>660</v>
      </c>
    </row>
    <row r="103" spans="1:9" ht="21">
      <c r="A103" s="26"/>
      <c r="B103" s="26"/>
      <c r="C103" s="37">
        <v>17</v>
      </c>
      <c r="D103" s="26" t="s">
        <v>85</v>
      </c>
      <c r="E103" s="142">
        <v>11</v>
      </c>
      <c r="F103" s="143">
        <v>144</v>
      </c>
      <c r="G103" s="135">
        <v>260</v>
      </c>
      <c r="H103" s="135">
        <v>262</v>
      </c>
      <c r="I103" s="25">
        <f t="shared" si="2"/>
        <v>522</v>
      </c>
    </row>
    <row r="104" spans="1:9" ht="21">
      <c r="A104" s="31"/>
      <c r="B104" s="30"/>
      <c r="C104" s="40"/>
      <c r="D104" s="28" t="s">
        <v>11</v>
      </c>
      <c r="E104" s="144">
        <f>SUM(E94:E103)</f>
        <v>119</v>
      </c>
      <c r="F104" s="144">
        <f>SUM(F94:F103)</f>
        <v>1504</v>
      </c>
      <c r="G104" s="145">
        <f>SUM(G94:G103)</f>
        <v>2855</v>
      </c>
      <c r="H104" s="145">
        <f>SUM(H94:H103)</f>
        <v>2839</v>
      </c>
      <c r="I104" s="145">
        <f t="shared" si="2"/>
        <v>5694</v>
      </c>
    </row>
    <row r="105" spans="1:9" ht="21">
      <c r="A105" s="26"/>
      <c r="B105" s="28" t="s">
        <v>90</v>
      </c>
      <c r="C105" s="37">
        <v>2</v>
      </c>
      <c r="D105" s="26" t="s">
        <v>91</v>
      </c>
      <c r="E105" s="142">
        <v>14</v>
      </c>
      <c r="F105" s="136">
        <v>187</v>
      </c>
      <c r="G105" s="135">
        <v>350</v>
      </c>
      <c r="H105" s="135">
        <v>361</v>
      </c>
      <c r="I105" s="25">
        <f t="shared" si="2"/>
        <v>711</v>
      </c>
    </row>
    <row r="106" spans="1:9" ht="21">
      <c r="A106" s="26"/>
      <c r="B106" s="26"/>
      <c r="C106" s="37">
        <v>8</v>
      </c>
      <c r="D106" s="26" t="s">
        <v>92</v>
      </c>
      <c r="E106" s="142">
        <v>10</v>
      </c>
      <c r="F106" s="136">
        <v>129</v>
      </c>
      <c r="G106" s="135">
        <v>253</v>
      </c>
      <c r="H106" s="135">
        <v>266</v>
      </c>
      <c r="I106" s="25">
        <f t="shared" si="2"/>
        <v>519</v>
      </c>
    </row>
    <row r="107" spans="1:9" ht="21">
      <c r="A107" s="26"/>
      <c r="B107" s="26"/>
      <c r="C107" s="37">
        <v>9</v>
      </c>
      <c r="D107" s="26" t="s">
        <v>93</v>
      </c>
      <c r="E107" s="142">
        <v>22</v>
      </c>
      <c r="F107" s="136">
        <v>260</v>
      </c>
      <c r="G107" s="135">
        <v>476</v>
      </c>
      <c r="H107" s="135">
        <v>510</v>
      </c>
      <c r="I107" s="25">
        <f t="shared" si="2"/>
        <v>986</v>
      </c>
    </row>
    <row r="108" spans="1:9" ht="21">
      <c r="A108" s="26"/>
      <c r="B108" s="26"/>
      <c r="C108" s="37">
        <v>10</v>
      </c>
      <c r="D108" s="26" t="s">
        <v>94</v>
      </c>
      <c r="E108" s="142">
        <v>12</v>
      </c>
      <c r="F108" s="136">
        <v>156</v>
      </c>
      <c r="G108" s="135">
        <v>306</v>
      </c>
      <c r="H108" s="135">
        <v>289</v>
      </c>
      <c r="I108" s="25">
        <f t="shared" si="2"/>
        <v>595</v>
      </c>
    </row>
    <row r="109" spans="1:9" ht="21">
      <c r="A109" s="26"/>
      <c r="B109" s="26"/>
      <c r="C109" s="37">
        <v>11</v>
      </c>
      <c r="D109" s="26" t="s">
        <v>90</v>
      </c>
      <c r="E109" s="142">
        <v>12</v>
      </c>
      <c r="F109" s="136">
        <v>198</v>
      </c>
      <c r="G109" s="135">
        <v>311</v>
      </c>
      <c r="H109" s="135">
        <v>322</v>
      </c>
      <c r="I109" s="25">
        <f t="shared" si="2"/>
        <v>633</v>
      </c>
    </row>
    <row r="110" spans="1:9" ht="21">
      <c r="A110" s="26"/>
      <c r="B110" s="26"/>
      <c r="C110" s="37">
        <v>15</v>
      </c>
      <c r="D110" s="26" t="s">
        <v>90</v>
      </c>
      <c r="E110" s="142">
        <v>14</v>
      </c>
      <c r="F110" s="136">
        <v>187</v>
      </c>
      <c r="G110" s="135">
        <v>332</v>
      </c>
      <c r="H110" s="135">
        <v>359</v>
      </c>
      <c r="I110" s="25">
        <f t="shared" si="2"/>
        <v>691</v>
      </c>
    </row>
    <row r="111" spans="1:9" ht="21">
      <c r="A111" s="26"/>
      <c r="B111" s="26"/>
      <c r="C111" s="37">
        <v>16</v>
      </c>
      <c r="D111" s="26" t="s">
        <v>94</v>
      </c>
      <c r="E111" s="142">
        <v>11</v>
      </c>
      <c r="F111" s="136">
        <v>132</v>
      </c>
      <c r="G111" s="135">
        <v>276</v>
      </c>
      <c r="H111" s="135">
        <v>281</v>
      </c>
      <c r="I111" s="25">
        <f t="shared" si="2"/>
        <v>557</v>
      </c>
    </row>
    <row r="112" spans="1:9" ht="21">
      <c r="A112" s="34"/>
      <c r="B112" s="33"/>
      <c r="C112" s="40"/>
      <c r="D112" s="28" t="s">
        <v>11</v>
      </c>
      <c r="E112" s="144">
        <f>SUM(E105:E111)</f>
        <v>95</v>
      </c>
      <c r="F112" s="144">
        <f>SUM(F105:F111)</f>
        <v>1249</v>
      </c>
      <c r="G112" s="145">
        <f>SUM(G105:G111)</f>
        <v>2304</v>
      </c>
      <c r="H112" s="145">
        <f>SUM(H105:H111)</f>
        <v>2388</v>
      </c>
      <c r="I112" s="21">
        <f t="shared" si="2"/>
        <v>4692</v>
      </c>
    </row>
    <row r="113" spans="1:9" ht="21">
      <c r="A113" s="24" t="s">
        <v>42</v>
      </c>
      <c r="B113" s="23"/>
      <c r="C113" s="41"/>
      <c r="D113" s="22"/>
      <c r="E113" s="144">
        <f>E104+E112</f>
        <v>214</v>
      </c>
      <c r="F113" s="144">
        <f>F104+F112</f>
        <v>2753</v>
      </c>
      <c r="G113" s="145">
        <f>G104+G112</f>
        <v>5159</v>
      </c>
      <c r="H113" s="145">
        <f>H104+H112</f>
        <v>5227</v>
      </c>
      <c r="I113" s="145">
        <f>I104+I112</f>
        <v>10386</v>
      </c>
    </row>
    <row r="114" spans="1:9" ht="21">
      <c r="A114" s="28" t="s">
        <v>16</v>
      </c>
      <c r="B114" s="28" t="s">
        <v>16</v>
      </c>
      <c r="C114" s="37">
        <v>1</v>
      </c>
      <c r="D114" s="26" t="s">
        <v>95</v>
      </c>
      <c r="E114" s="136">
        <v>20</v>
      </c>
      <c r="F114" s="136">
        <v>266</v>
      </c>
      <c r="G114" s="136">
        <v>479</v>
      </c>
      <c r="H114" s="136">
        <v>525</v>
      </c>
      <c r="I114" s="25">
        <f t="shared" ref="I114:I130" si="3">SUM(G114:H114)</f>
        <v>1004</v>
      </c>
    </row>
    <row r="115" spans="1:9" ht="21">
      <c r="A115" s="26"/>
      <c r="B115" s="26"/>
      <c r="C115" s="37">
        <v>2</v>
      </c>
      <c r="D115" s="26" t="s">
        <v>96</v>
      </c>
      <c r="E115" s="136">
        <v>20</v>
      </c>
      <c r="F115" s="136">
        <v>228</v>
      </c>
      <c r="G115" s="136">
        <v>491</v>
      </c>
      <c r="H115" s="136">
        <v>483</v>
      </c>
      <c r="I115" s="25">
        <f t="shared" si="3"/>
        <v>974</v>
      </c>
    </row>
    <row r="116" spans="1:9" ht="21">
      <c r="A116" s="26"/>
      <c r="B116" s="26"/>
      <c r="C116" s="37">
        <v>3</v>
      </c>
      <c r="D116" s="26" t="s">
        <v>97</v>
      </c>
      <c r="E116" s="136">
        <v>16</v>
      </c>
      <c r="F116" s="136">
        <v>205</v>
      </c>
      <c r="G116" s="136">
        <v>439</v>
      </c>
      <c r="H116" s="136">
        <v>436</v>
      </c>
      <c r="I116" s="25">
        <f t="shared" si="3"/>
        <v>875</v>
      </c>
    </row>
    <row r="117" spans="1:9" ht="21">
      <c r="A117" s="26"/>
      <c r="B117" s="26"/>
      <c r="C117" s="37">
        <v>4</v>
      </c>
      <c r="D117" s="26" t="s">
        <v>98</v>
      </c>
      <c r="E117" s="136">
        <v>11</v>
      </c>
      <c r="F117" s="136">
        <v>128</v>
      </c>
      <c r="G117" s="136">
        <v>285</v>
      </c>
      <c r="H117" s="136">
        <v>248</v>
      </c>
      <c r="I117" s="25">
        <f t="shared" si="3"/>
        <v>533</v>
      </c>
    </row>
    <row r="118" spans="1:9" ht="21">
      <c r="A118" s="26"/>
      <c r="B118" s="26"/>
      <c r="C118" s="37">
        <v>5</v>
      </c>
      <c r="D118" s="26" t="s">
        <v>99</v>
      </c>
      <c r="E118" s="136">
        <v>17</v>
      </c>
      <c r="F118" s="136">
        <v>228</v>
      </c>
      <c r="G118" s="136">
        <v>446</v>
      </c>
      <c r="H118" s="136">
        <v>449</v>
      </c>
      <c r="I118" s="25">
        <f t="shared" si="3"/>
        <v>895</v>
      </c>
    </row>
    <row r="119" spans="1:9" ht="21">
      <c r="A119" s="26"/>
      <c r="B119" s="26"/>
      <c r="C119" s="37">
        <v>6</v>
      </c>
      <c r="D119" s="26" t="s">
        <v>16</v>
      </c>
      <c r="E119" s="136">
        <v>15</v>
      </c>
      <c r="F119" s="136">
        <v>201</v>
      </c>
      <c r="G119" s="136">
        <v>337</v>
      </c>
      <c r="H119" s="136">
        <v>328</v>
      </c>
      <c r="I119" s="25">
        <f t="shared" si="3"/>
        <v>665</v>
      </c>
    </row>
    <row r="120" spans="1:9" ht="21">
      <c r="A120" s="26"/>
      <c r="B120" s="26"/>
      <c r="C120" s="37">
        <v>11</v>
      </c>
      <c r="D120" s="26" t="s">
        <v>100</v>
      </c>
      <c r="E120" s="136">
        <v>8</v>
      </c>
      <c r="F120" s="143">
        <v>94</v>
      </c>
      <c r="G120" s="136">
        <v>201</v>
      </c>
      <c r="H120" s="136">
        <v>199</v>
      </c>
      <c r="I120" s="25">
        <f>SUM(G120:H120)</f>
        <v>400</v>
      </c>
    </row>
    <row r="121" spans="1:9" ht="21">
      <c r="A121" s="34"/>
      <c r="B121" s="33"/>
      <c r="C121" s="40"/>
      <c r="D121" s="28" t="s">
        <v>11</v>
      </c>
      <c r="E121" s="144">
        <f>SUM(E114:E120)</f>
        <v>107</v>
      </c>
      <c r="F121" s="144">
        <f>SUM(F114:F120)</f>
        <v>1350</v>
      </c>
      <c r="G121" s="145">
        <f>SUM(G114:G120)</f>
        <v>2678</v>
      </c>
      <c r="H121" s="145">
        <f>SUM(H114:H120)</f>
        <v>2668</v>
      </c>
      <c r="I121" s="21">
        <f t="shared" si="3"/>
        <v>5346</v>
      </c>
    </row>
    <row r="122" spans="1:9" ht="21">
      <c r="A122" s="26"/>
      <c r="B122" s="28" t="s">
        <v>101</v>
      </c>
      <c r="C122" s="37">
        <v>7</v>
      </c>
      <c r="D122" s="26" t="s">
        <v>102</v>
      </c>
      <c r="E122" s="136">
        <v>18</v>
      </c>
      <c r="F122" s="136">
        <v>246</v>
      </c>
      <c r="G122" s="136">
        <v>464</v>
      </c>
      <c r="H122" s="136">
        <v>440</v>
      </c>
      <c r="I122" s="25">
        <f t="shared" si="3"/>
        <v>904</v>
      </c>
    </row>
    <row r="123" spans="1:9" ht="21">
      <c r="A123" s="26"/>
      <c r="B123" s="26"/>
      <c r="C123" s="37">
        <v>8</v>
      </c>
      <c r="D123" s="26" t="s">
        <v>103</v>
      </c>
      <c r="E123" s="136">
        <v>14</v>
      </c>
      <c r="F123" s="136">
        <v>184</v>
      </c>
      <c r="G123" s="136">
        <v>312</v>
      </c>
      <c r="H123" s="136">
        <v>303</v>
      </c>
      <c r="I123" s="25">
        <f t="shared" si="3"/>
        <v>615</v>
      </c>
    </row>
    <row r="124" spans="1:9" ht="21">
      <c r="A124" s="26"/>
      <c r="B124" s="26"/>
      <c r="C124" s="37">
        <v>9</v>
      </c>
      <c r="D124" s="26" t="s">
        <v>104</v>
      </c>
      <c r="E124" s="136">
        <v>13</v>
      </c>
      <c r="F124" s="136">
        <v>169</v>
      </c>
      <c r="G124" s="136">
        <v>289</v>
      </c>
      <c r="H124" s="136">
        <v>294</v>
      </c>
      <c r="I124" s="25">
        <f t="shared" si="3"/>
        <v>583</v>
      </c>
    </row>
    <row r="125" spans="1:9" ht="21">
      <c r="A125" s="26"/>
      <c r="B125" s="26"/>
      <c r="C125" s="37">
        <v>10</v>
      </c>
      <c r="D125" s="26" t="s">
        <v>101</v>
      </c>
      <c r="E125" s="136">
        <v>15</v>
      </c>
      <c r="F125" s="136">
        <v>212</v>
      </c>
      <c r="G125" s="136">
        <v>355</v>
      </c>
      <c r="H125" s="136">
        <v>326</v>
      </c>
      <c r="I125" s="25">
        <f t="shared" si="3"/>
        <v>681</v>
      </c>
    </row>
    <row r="126" spans="1:9" ht="21">
      <c r="A126" s="31"/>
      <c r="B126" s="26"/>
      <c r="C126" s="37">
        <v>12</v>
      </c>
      <c r="D126" s="26" t="s">
        <v>102</v>
      </c>
      <c r="E126" s="142">
        <v>15</v>
      </c>
      <c r="F126" s="136">
        <v>153</v>
      </c>
      <c r="G126" s="136">
        <v>339</v>
      </c>
      <c r="H126" s="136">
        <v>304</v>
      </c>
      <c r="I126" s="25">
        <f>SUM(G126:H126)</f>
        <v>643</v>
      </c>
    </row>
    <row r="127" spans="1:9" ht="21">
      <c r="A127" s="31"/>
      <c r="B127" s="26"/>
      <c r="C127" s="37">
        <v>13</v>
      </c>
      <c r="D127" s="26" t="s">
        <v>103</v>
      </c>
      <c r="E127" s="142">
        <v>13</v>
      </c>
      <c r="F127" s="136">
        <v>163</v>
      </c>
      <c r="G127" s="136">
        <v>391</v>
      </c>
      <c r="H127" s="136">
        <v>376</v>
      </c>
      <c r="I127" s="25">
        <f t="shared" si="3"/>
        <v>767</v>
      </c>
    </row>
    <row r="128" spans="1:9" ht="21">
      <c r="A128" s="31"/>
      <c r="B128" s="26"/>
      <c r="C128" s="37">
        <v>14</v>
      </c>
      <c r="D128" s="26" t="s">
        <v>104</v>
      </c>
      <c r="E128" s="142">
        <v>13</v>
      </c>
      <c r="F128" s="136">
        <v>125</v>
      </c>
      <c r="G128" s="136">
        <v>288</v>
      </c>
      <c r="H128" s="136">
        <v>274</v>
      </c>
      <c r="I128" s="25">
        <f t="shared" si="3"/>
        <v>562</v>
      </c>
    </row>
    <row r="129" spans="1:9" ht="21">
      <c r="A129" s="31"/>
      <c r="B129" s="26"/>
      <c r="C129" s="37">
        <v>15</v>
      </c>
      <c r="D129" s="26" t="s">
        <v>101</v>
      </c>
      <c r="E129" s="142">
        <v>12</v>
      </c>
      <c r="F129" s="136">
        <v>152</v>
      </c>
      <c r="G129" s="136">
        <v>413</v>
      </c>
      <c r="H129" s="136">
        <v>396</v>
      </c>
      <c r="I129" s="25">
        <f t="shared" si="3"/>
        <v>809</v>
      </c>
    </row>
    <row r="130" spans="1:9" ht="21">
      <c r="A130" s="34"/>
      <c r="B130" s="33"/>
      <c r="C130" s="40"/>
      <c r="D130" s="28" t="s">
        <v>11</v>
      </c>
      <c r="E130" s="144">
        <f>SUM(E122:E129)</f>
        <v>113</v>
      </c>
      <c r="F130" s="144">
        <f>SUM(F122:F129)</f>
        <v>1404</v>
      </c>
      <c r="G130" s="145">
        <f>SUM(G122:G129)</f>
        <v>2851</v>
      </c>
      <c r="H130" s="145">
        <f>SUM(H122:H129)</f>
        <v>2713</v>
      </c>
      <c r="I130" s="21">
        <f t="shared" si="3"/>
        <v>5564</v>
      </c>
    </row>
    <row r="131" spans="1:9" ht="21">
      <c r="A131" s="24" t="s">
        <v>42</v>
      </c>
      <c r="B131" s="23"/>
      <c r="C131" s="41"/>
      <c r="D131" s="22"/>
      <c r="E131" s="144">
        <f>E121+E130</f>
        <v>220</v>
      </c>
      <c r="F131" s="144">
        <f>F121+F130</f>
        <v>2754</v>
      </c>
      <c r="G131" s="145">
        <f>G121+G130</f>
        <v>5529</v>
      </c>
      <c r="H131" s="145">
        <f>H121+H130</f>
        <v>5381</v>
      </c>
      <c r="I131" s="145">
        <f>I121+I130</f>
        <v>10910</v>
      </c>
    </row>
    <row r="132" spans="1:9" ht="21">
      <c r="A132" s="28" t="s">
        <v>20</v>
      </c>
      <c r="B132" s="28" t="s">
        <v>20</v>
      </c>
      <c r="C132" s="37">
        <v>1</v>
      </c>
      <c r="D132" s="26" t="s">
        <v>20</v>
      </c>
      <c r="E132" s="136">
        <v>12</v>
      </c>
      <c r="F132" s="136">
        <v>192</v>
      </c>
      <c r="G132" s="136">
        <v>360</v>
      </c>
      <c r="H132" s="136">
        <v>352</v>
      </c>
      <c r="I132" s="25">
        <f t="shared" ref="I132:I143" si="4">SUM(G132:H132)</f>
        <v>712</v>
      </c>
    </row>
    <row r="133" spans="1:9" ht="21">
      <c r="A133" s="26"/>
      <c r="B133" s="26"/>
      <c r="C133" s="37">
        <v>2</v>
      </c>
      <c r="D133" s="26" t="s">
        <v>105</v>
      </c>
      <c r="E133" s="136">
        <v>14</v>
      </c>
      <c r="F133" s="136">
        <v>289</v>
      </c>
      <c r="G133" s="136">
        <v>442</v>
      </c>
      <c r="H133" s="136">
        <v>442</v>
      </c>
      <c r="I133" s="25">
        <f t="shared" si="4"/>
        <v>884</v>
      </c>
    </row>
    <row r="134" spans="1:9" ht="21">
      <c r="A134" s="26"/>
      <c r="B134" s="26"/>
      <c r="C134" s="37">
        <v>3</v>
      </c>
      <c r="D134" s="26" t="s">
        <v>106</v>
      </c>
      <c r="E134" s="136">
        <v>15</v>
      </c>
      <c r="F134" s="136">
        <v>238</v>
      </c>
      <c r="G134" s="136">
        <v>467</v>
      </c>
      <c r="H134" s="136">
        <v>483</v>
      </c>
      <c r="I134" s="25">
        <f t="shared" si="4"/>
        <v>950</v>
      </c>
    </row>
    <row r="135" spans="1:9" ht="21">
      <c r="A135" s="26"/>
      <c r="B135" s="26"/>
      <c r="C135" s="37">
        <v>4</v>
      </c>
      <c r="D135" s="26" t="s">
        <v>107</v>
      </c>
      <c r="E135" s="136">
        <v>10</v>
      </c>
      <c r="F135" s="136">
        <v>144</v>
      </c>
      <c r="G135" s="136">
        <v>233</v>
      </c>
      <c r="H135" s="136">
        <v>240</v>
      </c>
      <c r="I135" s="25">
        <f t="shared" si="4"/>
        <v>473</v>
      </c>
    </row>
    <row r="136" spans="1:9" ht="21">
      <c r="A136" s="26"/>
      <c r="B136" s="26"/>
      <c r="C136" s="37">
        <v>7</v>
      </c>
      <c r="D136" s="26" t="s">
        <v>108</v>
      </c>
      <c r="E136" s="136">
        <v>11</v>
      </c>
      <c r="F136" s="136">
        <v>200</v>
      </c>
      <c r="G136" s="136">
        <v>322</v>
      </c>
      <c r="H136" s="136">
        <v>315</v>
      </c>
      <c r="I136" s="25">
        <f t="shared" si="4"/>
        <v>637</v>
      </c>
    </row>
    <row r="137" spans="1:9" ht="21">
      <c r="A137" s="26"/>
      <c r="B137" s="26"/>
      <c r="C137" s="37">
        <v>10</v>
      </c>
      <c r="D137" s="26" t="s">
        <v>20</v>
      </c>
      <c r="E137" s="136">
        <v>15</v>
      </c>
      <c r="F137" s="136">
        <v>353</v>
      </c>
      <c r="G137" s="136">
        <v>355</v>
      </c>
      <c r="H137" s="136">
        <v>397</v>
      </c>
      <c r="I137" s="25">
        <f t="shared" si="4"/>
        <v>752</v>
      </c>
    </row>
    <row r="138" spans="1:9" ht="21">
      <c r="A138" s="34"/>
      <c r="B138" s="33"/>
      <c r="C138" s="40"/>
      <c r="D138" s="28" t="s">
        <v>11</v>
      </c>
      <c r="E138" s="144">
        <f>SUM(E132:E137)</f>
        <v>77</v>
      </c>
      <c r="F138" s="144">
        <f>SUM(F132:F137)</f>
        <v>1416</v>
      </c>
      <c r="G138" s="145">
        <f>SUM(G132:G137)</f>
        <v>2179</v>
      </c>
      <c r="H138" s="145">
        <f>SUM(H132:H137)</f>
        <v>2229</v>
      </c>
      <c r="I138" s="145">
        <f t="shared" si="4"/>
        <v>4408</v>
      </c>
    </row>
    <row r="139" spans="1:9" ht="21">
      <c r="A139" s="26"/>
      <c r="B139" s="28" t="s">
        <v>109</v>
      </c>
      <c r="C139" s="37">
        <v>5</v>
      </c>
      <c r="D139" s="26" t="s">
        <v>109</v>
      </c>
      <c r="E139" s="136">
        <v>13</v>
      </c>
      <c r="F139" s="136">
        <v>200</v>
      </c>
      <c r="G139" s="136">
        <v>403</v>
      </c>
      <c r="H139" s="136">
        <v>413</v>
      </c>
      <c r="I139" s="25">
        <f t="shared" si="4"/>
        <v>816</v>
      </c>
    </row>
    <row r="140" spans="1:9" ht="21">
      <c r="A140" s="26"/>
      <c r="B140" s="26"/>
      <c r="C140" s="37">
        <v>6</v>
      </c>
      <c r="D140" s="26" t="s">
        <v>110</v>
      </c>
      <c r="E140" s="136">
        <v>8</v>
      </c>
      <c r="F140" s="136">
        <v>139</v>
      </c>
      <c r="G140" s="136">
        <v>228</v>
      </c>
      <c r="H140" s="136">
        <v>249</v>
      </c>
      <c r="I140" s="25">
        <f t="shared" si="4"/>
        <v>477</v>
      </c>
    </row>
    <row r="141" spans="1:9" ht="21">
      <c r="A141" s="26"/>
      <c r="B141" s="26"/>
      <c r="C141" s="37">
        <v>8</v>
      </c>
      <c r="D141" s="26" t="s">
        <v>111</v>
      </c>
      <c r="E141" s="136">
        <v>10</v>
      </c>
      <c r="F141" s="136">
        <v>212</v>
      </c>
      <c r="G141" s="136">
        <v>357</v>
      </c>
      <c r="H141" s="136">
        <v>366</v>
      </c>
      <c r="I141" s="25">
        <f t="shared" si="4"/>
        <v>723</v>
      </c>
    </row>
    <row r="142" spans="1:9" ht="21">
      <c r="A142" s="26"/>
      <c r="B142" s="26"/>
      <c r="C142" s="37">
        <v>9</v>
      </c>
      <c r="D142" s="26" t="s">
        <v>112</v>
      </c>
      <c r="E142" s="136">
        <v>10</v>
      </c>
      <c r="F142" s="136">
        <v>191</v>
      </c>
      <c r="G142" s="136">
        <v>328</v>
      </c>
      <c r="H142" s="136">
        <v>296</v>
      </c>
      <c r="I142" s="25">
        <f t="shared" si="4"/>
        <v>624</v>
      </c>
    </row>
    <row r="143" spans="1:9" ht="21">
      <c r="A143" s="34"/>
      <c r="B143" s="33"/>
      <c r="C143" s="40"/>
      <c r="D143" s="28" t="s">
        <v>11</v>
      </c>
      <c r="E143" s="144">
        <f>SUM(E139:E142)</f>
        <v>41</v>
      </c>
      <c r="F143" s="144">
        <f>SUM(F139:F142)</f>
        <v>742</v>
      </c>
      <c r="G143" s="145">
        <f>SUM(G139:G142)</f>
        <v>1316</v>
      </c>
      <c r="H143" s="145">
        <f>SUM(H139:H142)</f>
        <v>1324</v>
      </c>
      <c r="I143" s="21">
        <f t="shared" si="4"/>
        <v>2640</v>
      </c>
    </row>
    <row r="144" spans="1:9" ht="21">
      <c r="A144" s="24" t="s">
        <v>42</v>
      </c>
      <c r="B144" s="23"/>
      <c r="C144" s="41"/>
      <c r="D144" s="22"/>
      <c r="E144" s="144">
        <f>E138+E143</f>
        <v>118</v>
      </c>
      <c r="F144" s="144">
        <f>F138+F143</f>
        <v>2158</v>
      </c>
      <c r="G144" s="145">
        <f>G138+G143</f>
        <v>3495</v>
      </c>
      <c r="H144" s="145">
        <f>H138+H143</f>
        <v>3553</v>
      </c>
      <c r="I144" s="145">
        <f>I138+I143</f>
        <v>7048</v>
      </c>
    </row>
    <row r="145" spans="1:9" ht="21">
      <c r="A145" s="28" t="s">
        <v>21</v>
      </c>
      <c r="B145" s="28" t="s">
        <v>113</v>
      </c>
      <c r="C145" s="37">
        <v>1</v>
      </c>
      <c r="D145" s="26" t="s">
        <v>21</v>
      </c>
      <c r="E145" s="136">
        <v>6</v>
      </c>
      <c r="F145" s="136">
        <v>87</v>
      </c>
      <c r="G145" s="25">
        <v>155</v>
      </c>
      <c r="H145" s="25">
        <v>150</v>
      </c>
      <c r="I145" s="25">
        <f t="shared" ref="I145:I161" si="5">SUM(G145:H145)</f>
        <v>305</v>
      </c>
    </row>
    <row r="146" spans="1:9" ht="21">
      <c r="A146" s="26"/>
      <c r="B146" s="26"/>
      <c r="C146" s="37">
        <v>2</v>
      </c>
      <c r="D146" s="26" t="s">
        <v>114</v>
      </c>
      <c r="E146" s="136">
        <v>16</v>
      </c>
      <c r="F146" s="136">
        <v>224</v>
      </c>
      <c r="G146" s="25">
        <v>392</v>
      </c>
      <c r="H146" s="25">
        <v>424</v>
      </c>
      <c r="I146" s="25">
        <f t="shared" si="5"/>
        <v>816</v>
      </c>
    </row>
    <row r="147" spans="1:9" ht="21">
      <c r="A147" s="26"/>
      <c r="B147" s="26"/>
      <c r="C147" s="37">
        <v>3</v>
      </c>
      <c r="D147" s="26" t="s">
        <v>115</v>
      </c>
      <c r="E147" s="136">
        <v>15</v>
      </c>
      <c r="F147" s="136">
        <v>223</v>
      </c>
      <c r="G147" s="25">
        <v>357</v>
      </c>
      <c r="H147" s="25">
        <v>381</v>
      </c>
      <c r="I147" s="25">
        <f t="shared" si="5"/>
        <v>738</v>
      </c>
    </row>
    <row r="148" spans="1:9" ht="21">
      <c r="A148" s="26"/>
      <c r="B148" s="26"/>
      <c r="C148" s="37">
        <v>5</v>
      </c>
      <c r="D148" s="26" t="s">
        <v>116</v>
      </c>
      <c r="E148" s="136">
        <v>11</v>
      </c>
      <c r="F148" s="136">
        <v>126</v>
      </c>
      <c r="G148" s="25">
        <v>238</v>
      </c>
      <c r="H148" s="25">
        <v>207</v>
      </c>
      <c r="I148" s="25">
        <f t="shared" si="5"/>
        <v>445</v>
      </c>
    </row>
    <row r="149" spans="1:9" ht="21">
      <c r="A149" s="26"/>
      <c r="B149" s="26"/>
      <c r="C149" s="37">
        <v>7</v>
      </c>
      <c r="D149" s="26" t="s">
        <v>14</v>
      </c>
      <c r="E149" s="136">
        <v>24</v>
      </c>
      <c r="F149" s="136">
        <v>335</v>
      </c>
      <c r="G149" s="25">
        <v>633</v>
      </c>
      <c r="H149" s="25">
        <v>583</v>
      </c>
      <c r="I149" s="25">
        <f t="shared" si="5"/>
        <v>1216</v>
      </c>
    </row>
    <row r="150" spans="1:9" ht="21">
      <c r="A150" s="26"/>
      <c r="B150" s="26"/>
      <c r="C150" s="37">
        <v>8</v>
      </c>
      <c r="D150" s="26" t="s">
        <v>117</v>
      </c>
      <c r="E150" s="136">
        <v>11</v>
      </c>
      <c r="F150" s="136">
        <v>131</v>
      </c>
      <c r="G150" s="25">
        <v>213</v>
      </c>
      <c r="H150" s="25">
        <v>212</v>
      </c>
      <c r="I150" s="25">
        <f t="shared" si="5"/>
        <v>425</v>
      </c>
    </row>
    <row r="151" spans="1:9" ht="21">
      <c r="A151" s="26"/>
      <c r="B151" s="26"/>
      <c r="C151" s="37">
        <v>9</v>
      </c>
      <c r="D151" s="26" t="s">
        <v>118</v>
      </c>
      <c r="E151" s="136">
        <v>8</v>
      </c>
      <c r="F151" s="136">
        <v>104</v>
      </c>
      <c r="G151" s="25">
        <v>189</v>
      </c>
      <c r="H151" s="25">
        <v>188</v>
      </c>
      <c r="I151" s="25">
        <f t="shared" si="5"/>
        <v>377</v>
      </c>
    </row>
    <row r="152" spans="1:9" ht="21">
      <c r="A152" s="26"/>
      <c r="B152" s="26"/>
      <c r="C152" s="37">
        <v>10</v>
      </c>
      <c r="D152" s="26" t="s">
        <v>119</v>
      </c>
      <c r="E152" s="136">
        <v>10</v>
      </c>
      <c r="F152" s="136">
        <v>131</v>
      </c>
      <c r="G152" s="25">
        <v>251</v>
      </c>
      <c r="H152" s="25">
        <v>250</v>
      </c>
      <c r="I152" s="25">
        <f t="shared" si="5"/>
        <v>501</v>
      </c>
    </row>
    <row r="153" spans="1:9" ht="21">
      <c r="A153" s="26"/>
      <c r="B153" s="26"/>
      <c r="C153" s="37">
        <v>11</v>
      </c>
      <c r="D153" s="26" t="s">
        <v>115</v>
      </c>
      <c r="E153" s="136">
        <v>13</v>
      </c>
      <c r="F153" s="136">
        <v>196</v>
      </c>
      <c r="G153" s="25">
        <v>255</v>
      </c>
      <c r="H153" s="25">
        <v>289</v>
      </c>
      <c r="I153" s="25">
        <f t="shared" si="5"/>
        <v>544</v>
      </c>
    </row>
    <row r="154" spans="1:9" ht="21">
      <c r="A154" s="26"/>
      <c r="B154" s="26"/>
      <c r="C154" s="37">
        <v>12</v>
      </c>
      <c r="D154" s="26" t="s">
        <v>115</v>
      </c>
      <c r="E154" s="136">
        <v>15</v>
      </c>
      <c r="F154" s="136">
        <v>217</v>
      </c>
      <c r="G154" s="147">
        <v>375</v>
      </c>
      <c r="H154" s="147">
        <v>406</v>
      </c>
      <c r="I154" s="25">
        <f t="shared" si="5"/>
        <v>781</v>
      </c>
    </row>
    <row r="155" spans="1:9" ht="21">
      <c r="A155" s="26"/>
      <c r="B155" s="26"/>
      <c r="C155" s="37">
        <v>13</v>
      </c>
      <c r="D155" s="26" t="s">
        <v>115</v>
      </c>
      <c r="E155" s="136">
        <v>21</v>
      </c>
      <c r="F155" s="136">
        <v>307</v>
      </c>
      <c r="G155" s="25">
        <v>403</v>
      </c>
      <c r="H155" s="25">
        <v>414</v>
      </c>
      <c r="I155" s="25">
        <f t="shared" si="5"/>
        <v>817</v>
      </c>
    </row>
    <row r="156" spans="1:9" ht="21">
      <c r="A156" s="34"/>
      <c r="B156" s="33"/>
      <c r="C156" s="40"/>
      <c r="D156" s="28" t="s">
        <v>11</v>
      </c>
      <c r="E156" s="144">
        <f>SUM(E145:E155)</f>
        <v>150</v>
      </c>
      <c r="F156" s="144">
        <f>SUM(F145:F155)</f>
        <v>2081</v>
      </c>
      <c r="G156" s="145">
        <f>SUM(G145:G155)</f>
        <v>3461</v>
      </c>
      <c r="H156" s="145">
        <f>SUM(H145:H155)</f>
        <v>3504</v>
      </c>
      <c r="I156" s="21">
        <f t="shared" si="5"/>
        <v>6965</v>
      </c>
    </row>
    <row r="157" spans="1:9" ht="21">
      <c r="A157" s="26"/>
      <c r="B157" s="28" t="s">
        <v>120</v>
      </c>
      <c r="C157" s="37">
        <v>4</v>
      </c>
      <c r="D157" s="26" t="s">
        <v>120</v>
      </c>
      <c r="E157" s="136">
        <v>16</v>
      </c>
      <c r="F157" s="136">
        <v>150</v>
      </c>
      <c r="G157" s="25">
        <v>323</v>
      </c>
      <c r="H157" s="25">
        <v>312</v>
      </c>
      <c r="I157" s="25">
        <f t="shared" si="5"/>
        <v>635</v>
      </c>
    </row>
    <row r="158" spans="1:9" ht="21">
      <c r="A158" s="26"/>
      <c r="B158" s="26"/>
      <c r="C158" s="37">
        <v>6</v>
      </c>
      <c r="D158" s="26" t="s">
        <v>121</v>
      </c>
      <c r="E158" s="136">
        <v>15</v>
      </c>
      <c r="F158" s="136">
        <v>180</v>
      </c>
      <c r="G158" s="25">
        <v>332</v>
      </c>
      <c r="H158" s="25">
        <v>311</v>
      </c>
      <c r="I158" s="25">
        <f t="shared" si="5"/>
        <v>643</v>
      </c>
    </row>
    <row r="159" spans="1:9" ht="21">
      <c r="A159" s="26"/>
      <c r="B159" s="26"/>
      <c r="C159" s="37">
        <v>14</v>
      </c>
      <c r="D159" s="26" t="s">
        <v>121</v>
      </c>
      <c r="E159" s="136">
        <v>12</v>
      </c>
      <c r="F159" s="136">
        <v>149</v>
      </c>
      <c r="G159" s="25">
        <v>297</v>
      </c>
      <c r="H159" s="25">
        <v>304</v>
      </c>
      <c r="I159" s="25">
        <f t="shared" si="5"/>
        <v>601</v>
      </c>
    </row>
    <row r="160" spans="1:9" ht="21">
      <c r="A160" s="26"/>
      <c r="B160" s="26"/>
      <c r="C160" s="37">
        <v>15</v>
      </c>
      <c r="D160" s="26" t="s">
        <v>120</v>
      </c>
      <c r="E160" s="136">
        <v>16</v>
      </c>
      <c r="F160" s="136">
        <v>157</v>
      </c>
      <c r="G160" s="25">
        <v>305</v>
      </c>
      <c r="H160" s="25">
        <v>337</v>
      </c>
      <c r="I160" s="25">
        <f t="shared" si="5"/>
        <v>642</v>
      </c>
    </row>
    <row r="161" spans="1:9" ht="21">
      <c r="A161" s="31"/>
      <c r="B161" s="30"/>
      <c r="C161" s="39"/>
      <c r="D161" s="28" t="s">
        <v>11</v>
      </c>
      <c r="E161" s="144">
        <f>SUM(E157:E160)</f>
        <v>59</v>
      </c>
      <c r="F161" s="144">
        <f>SUM(F157:F160)</f>
        <v>636</v>
      </c>
      <c r="G161" s="145">
        <f>SUM(G157:G160)</f>
        <v>1257</v>
      </c>
      <c r="H161" s="145">
        <f>SUM(H157:H160)</f>
        <v>1264</v>
      </c>
      <c r="I161" s="21">
        <f t="shared" si="5"/>
        <v>2521</v>
      </c>
    </row>
    <row r="162" spans="1:9" ht="21">
      <c r="A162" s="24" t="s">
        <v>42</v>
      </c>
      <c r="B162" s="23"/>
      <c r="C162" s="41"/>
      <c r="D162" s="22"/>
      <c r="E162" s="144">
        <f>E156+E161</f>
        <v>209</v>
      </c>
      <c r="F162" s="144">
        <f>F156+F161</f>
        <v>2717</v>
      </c>
      <c r="G162" s="145">
        <f>G156+G161</f>
        <v>4718</v>
      </c>
      <c r="H162" s="145">
        <f>H156+H161</f>
        <v>4768</v>
      </c>
      <c r="I162" s="145">
        <f>I156+I161</f>
        <v>9486</v>
      </c>
    </row>
    <row r="163" spans="1:9" ht="21">
      <c r="A163" s="28" t="s">
        <v>22</v>
      </c>
      <c r="B163" s="28" t="s">
        <v>122</v>
      </c>
      <c r="C163" s="37">
        <v>1</v>
      </c>
      <c r="D163" s="26" t="s">
        <v>22</v>
      </c>
      <c r="E163" s="136">
        <v>13</v>
      </c>
      <c r="F163" s="136">
        <v>236</v>
      </c>
      <c r="G163" s="136">
        <v>313</v>
      </c>
      <c r="H163" s="136">
        <v>297</v>
      </c>
      <c r="I163" s="25">
        <f t="shared" ref="I163:I181" si="6">SUM(G163:H163)</f>
        <v>610</v>
      </c>
    </row>
    <row r="164" spans="1:9" ht="21">
      <c r="A164" s="26"/>
      <c r="B164" s="26"/>
      <c r="C164" s="37">
        <v>3</v>
      </c>
      <c r="D164" s="26" t="s">
        <v>123</v>
      </c>
      <c r="E164" s="136">
        <v>13</v>
      </c>
      <c r="F164" s="136">
        <v>187</v>
      </c>
      <c r="G164" s="136">
        <v>351</v>
      </c>
      <c r="H164" s="136">
        <v>327</v>
      </c>
      <c r="I164" s="25">
        <f t="shared" si="6"/>
        <v>678</v>
      </c>
    </row>
    <row r="165" spans="1:9" ht="21">
      <c r="A165" s="26"/>
      <c r="B165" s="26"/>
      <c r="C165" s="37">
        <v>5</v>
      </c>
      <c r="D165" s="26" t="s">
        <v>122</v>
      </c>
      <c r="E165" s="136">
        <v>16</v>
      </c>
      <c r="F165" s="136">
        <v>214</v>
      </c>
      <c r="G165" s="136">
        <v>350</v>
      </c>
      <c r="H165" s="136">
        <v>330</v>
      </c>
      <c r="I165" s="25">
        <f t="shared" si="6"/>
        <v>680</v>
      </c>
    </row>
    <row r="166" spans="1:9" ht="21">
      <c r="A166" s="26"/>
      <c r="B166" s="26"/>
      <c r="C166" s="37">
        <v>6</v>
      </c>
      <c r="D166" s="26" t="s">
        <v>124</v>
      </c>
      <c r="E166" s="136">
        <v>14</v>
      </c>
      <c r="F166" s="136">
        <v>209</v>
      </c>
      <c r="G166" s="136">
        <v>458</v>
      </c>
      <c r="H166" s="136">
        <v>403</v>
      </c>
      <c r="I166" s="25">
        <f t="shared" si="6"/>
        <v>861</v>
      </c>
    </row>
    <row r="167" spans="1:9" ht="21">
      <c r="A167" s="26"/>
      <c r="B167" s="26"/>
      <c r="C167" s="37">
        <v>7</v>
      </c>
      <c r="D167" s="26" t="s">
        <v>125</v>
      </c>
      <c r="E167" s="136">
        <v>15</v>
      </c>
      <c r="F167" s="136">
        <v>301</v>
      </c>
      <c r="G167" s="136">
        <v>424</v>
      </c>
      <c r="H167" s="136">
        <v>394</v>
      </c>
      <c r="I167" s="25">
        <f t="shared" si="6"/>
        <v>818</v>
      </c>
    </row>
    <row r="168" spans="1:9" ht="21">
      <c r="A168" s="26"/>
      <c r="B168" s="26"/>
      <c r="C168" s="37">
        <v>10</v>
      </c>
      <c r="D168" s="26" t="s">
        <v>126</v>
      </c>
      <c r="E168" s="136">
        <v>11</v>
      </c>
      <c r="F168" s="136">
        <v>160</v>
      </c>
      <c r="G168" s="136">
        <v>296</v>
      </c>
      <c r="H168" s="136">
        <v>281</v>
      </c>
      <c r="I168" s="25">
        <f t="shared" si="6"/>
        <v>577</v>
      </c>
    </row>
    <row r="169" spans="1:9" ht="21">
      <c r="A169" s="26"/>
      <c r="B169" s="26"/>
      <c r="C169" s="37">
        <v>12</v>
      </c>
      <c r="D169" s="26" t="s">
        <v>122</v>
      </c>
      <c r="E169" s="136">
        <v>22</v>
      </c>
      <c r="F169" s="136">
        <v>426</v>
      </c>
      <c r="G169" s="136">
        <v>549</v>
      </c>
      <c r="H169" s="136">
        <v>578</v>
      </c>
      <c r="I169" s="25">
        <f t="shared" si="6"/>
        <v>1127</v>
      </c>
    </row>
    <row r="170" spans="1:9" ht="21">
      <c r="A170" s="26"/>
      <c r="B170" s="26"/>
      <c r="C170" s="37">
        <v>15</v>
      </c>
      <c r="D170" s="26" t="s">
        <v>122</v>
      </c>
      <c r="E170" s="136">
        <v>11</v>
      </c>
      <c r="F170" s="136">
        <v>156</v>
      </c>
      <c r="G170" s="136">
        <v>246</v>
      </c>
      <c r="H170" s="136">
        <v>247</v>
      </c>
      <c r="I170" s="25">
        <f t="shared" si="6"/>
        <v>493</v>
      </c>
    </row>
    <row r="171" spans="1:9" ht="21">
      <c r="A171" s="26"/>
      <c r="B171" s="26"/>
      <c r="C171" s="37">
        <v>16</v>
      </c>
      <c r="D171" s="26" t="s">
        <v>22</v>
      </c>
      <c r="E171" s="136">
        <v>13</v>
      </c>
      <c r="F171" s="136">
        <v>143</v>
      </c>
      <c r="G171" s="136">
        <v>266</v>
      </c>
      <c r="H171" s="136">
        <v>247</v>
      </c>
      <c r="I171" s="25">
        <f t="shared" si="6"/>
        <v>513</v>
      </c>
    </row>
    <row r="172" spans="1:9" ht="21">
      <c r="A172" s="26"/>
      <c r="B172" s="26"/>
      <c r="C172" s="37">
        <v>17</v>
      </c>
      <c r="D172" s="26" t="s">
        <v>122</v>
      </c>
      <c r="E172" s="136">
        <v>15</v>
      </c>
      <c r="F172" s="136">
        <v>174</v>
      </c>
      <c r="G172" s="136">
        <v>251</v>
      </c>
      <c r="H172" s="136">
        <v>275</v>
      </c>
      <c r="I172" s="25">
        <f t="shared" si="6"/>
        <v>526</v>
      </c>
    </row>
    <row r="173" spans="1:9" ht="21">
      <c r="A173" s="34"/>
      <c r="B173" s="33"/>
      <c r="C173" s="40"/>
      <c r="D173" s="28" t="s">
        <v>11</v>
      </c>
      <c r="E173" s="144">
        <f>SUM(E163:E172)</f>
        <v>143</v>
      </c>
      <c r="F173" s="144">
        <f>SUM(F163:F172)</f>
        <v>2206</v>
      </c>
      <c r="G173" s="145">
        <f>SUM(G163:G172)</f>
        <v>3504</v>
      </c>
      <c r="H173" s="145">
        <f>SUM(H163:H172)</f>
        <v>3379</v>
      </c>
      <c r="I173" s="21">
        <f t="shared" si="6"/>
        <v>6883</v>
      </c>
    </row>
    <row r="174" spans="1:9" ht="21">
      <c r="A174" s="26"/>
      <c r="B174" s="28" t="s">
        <v>127</v>
      </c>
      <c r="C174" s="37">
        <v>2</v>
      </c>
      <c r="D174" s="26" t="s">
        <v>128</v>
      </c>
      <c r="E174" s="136">
        <v>7</v>
      </c>
      <c r="F174" s="136">
        <v>92</v>
      </c>
      <c r="G174" s="136">
        <v>155</v>
      </c>
      <c r="H174" s="136">
        <v>179</v>
      </c>
      <c r="I174" s="25">
        <f t="shared" si="6"/>
        <v>334</v>
      </c>
    </row>
    <row r="175" spans="1:9" ht="21">
      <c r="A175" s="26"/>
      <c r="B175" s="26"/>
      <c r="C175" s="37">
        <v>4</v>
      </c>
      <c r="D175" s="26" t="s">
        <v>129</v>
      </c>
      <c r="E175" s="136">
        <v>13</v>
      </c>
      <c r="F175" s="136">
        <v>187</v>
      </c>
      <c r="G175" s="136">
        <v>405</v>
      </c>
      <c r="H175" s="136">
        <v>402</v>
      </c>
      <c r="I175" s="25">
        <f t="shared" si="6"/>
        <v>807</v>
      </c>
    </row>
    <row r="176" spans="1:9" ht="21">
      <c r="A176" s="26"/>
      <c r="B176" s="26"/>
      <c r="C176" s="37">
        <v>8</v>
      </c>
      <c r="D176" s="26" t="s">
        <v>130</v>
      </c>
      <c r="E176" s="136">
        <v>17</v>
      </c>
      <c r="F176" s="136">
        <v>282</v>
      </c>
      <c r="G176" s="136">
        <v>436</v>
      </c>
      <c r="H176" s="136">
        <v>442</v>
      </c>
      <c r="I176" s="25">
        <f t="shared" si="6"/>
        <v>878</v>
      </c>
    </row>
    <row r="177" spans="1:10" ht="21">
      <c r="A177" s="26"/>
      <c r="B177" s="26"/>
      <c r="C177" s="37">
        <v>9</v>
      </c>
      <c r="D177" s="26" t="s">
        <v>131</v>
      </c>
      <c r="E177" s="136">
        <v>8</v>
      </c>
      <c r="F177" s="136">
        <v>128</v>
      </c>
      <c r="G177" s="136">
        <v>208</v>
      </c>
      <c r="H177" s="136">
        <v>191</v>
      </c>
      <c r="I177" s="25">
        <f t="shared" si="6"/>
        <v>399</v>
      </c>
      <c r="J177" s="17"/>
    </row>
    <row r="178" spans="1:10" ht="21">
      <c r="A178" s="26"/>
      <c r="B178" s="26"/>
      <c r="C178" s="37">
        <v>11</v>
      </c>
      <c r="D178" s="26" t="s">
        <v>132</v>
      </c>
      <c r="E178" s="136">
        <v>9</v>
      </c>
      <c r="F178" s="136">
        <v>129</v>
      </c>
      <c r="G178" s="136">
        <v>206</v>
      </c>
      <c r="H178" s="136">
        <v>227</v>
      </c>
      <c r="I178" s="25">
        <f t="shared" si="6"/>
        <v>433</v>
      </c>
      <c r="J178" s="17"/>
    </row>
    <row r="179" spans="1:10" ht="21">
      <c r="A179" s="26"/>
      <c r="B179" s="26"/>
      <c r="C179" s="37">
        <v>13</v>
      </c>
      <c r="D179" s="26" t="s">
        <v>133</v>
      </c>
      <c r="E179" s="136">
        <v>12</v>
      </c>
      <c r="F179" s="136">
        <v>155</v>
      </c>
      <c r="G179" s="136">
        <v>277</v>
      </c>
      <c r="H179" s="136">
        <v>295</v>
      </c>
      <c r="I179" s="25">
        <f t="shared" si="6"/>
        <v>572</v>
      </c>
      <c r="J179" s="17"/>
    </row>
    <row r="180" spans="1:10" ht="21">
      <c r="A180" s="26"/>
      <c r="B180" s="26"/>
      <c r="C180" s="37">
        <v>14</v>
      </c>
      <c r="D180" s="26" t="s">
        <v>134</v>
      </c>
      <c r="E180" s="136">
        <v>16</v>
      </c>
      <c r="F180" s="136">
        <v>270</v>
      </c>
      <c r="G180" s="136">
        <v>436</v>
      </c>
      <c r="H180" s="136">
        <v>459</v>
      </c>
      <c r="I180" s="25">
        <f t="shared" si="6"/>
        <v>895</v>
      </c>
      <c r="J180" s="17"/>
    </row>
    <row r="181" spans="1:10" ht="21">
      <c r="A181" s="34"/>
      <c r="B181" s="33"/>
      <c r="C181" s="40"/>
      <c r="D181" s="28" t="s">
        <v>11</v>
      </c>
      <c r="E181" s="144">
        <f>SUM(E174:E180)</f>
        <v>82</v>
      </c>
      <c r="F181" s="144">
        <f>SUM(F174:F180)</f>
        <v>1243</v>
      </c>
      <c r="G181" s="145">
        <f>SUM(G174:G180)</f>
        <v>2123</v>
      </c>
      <c r="H181" s="145">
        <f>SUM(H174:H180)</f>
        <v>2195</v>
      </c>
      <c r="I181" s="21">
        <f t="shared" si="6"/>
        <v>4318</v>
      </c>
      <c r="J181" s="17"/>
    </row>
    <row r="182" spans="1:10" ht="21">
      <c r="A182" s="24" t="s">
        <v>42</v>
      </c>
      <c r="B182" s="22" t="s">
        <v>24</v>
      </c>
      <c r="C182" s="41"/>
      <c r="D182" s="22"/>
      <c r="E182" s="144">
        <f>E173+E181</f>
        <v>225</v>
      </c>
      <c r="F182" s="144">
        <f>F173+F181</f>
        <v>3449</v>
      </c>
      <c r="G182" s="145">
        <f>G173+G181</f>
        <v>5627</v>
      </c>
      <c r="H182" s="145">
        <f>H173+H181</f>
        <v>5574</v>
      </c>
      <c r="I182" s="145">
        <f>I173+I181</f>
        <v>11201</v>
      </c>
      <c r="J182" s="20"/>
    </row>
    <row r="183" spans="1:10" ht="21">
      <c r="A183" s="134" t="s">
        <v>24</v>
      </c>
      <c r="B183" s="135"/>
      <c r="C183" s="136">
        <v>1</v>
      </c>
      <c r="D183" s="135" t="s">
        <v>135</v>
      </c>
      <c r="E183" s="136">
        <v>41</v>
      </c>
      <c r="F183" s="25">
        <v>756</v>
      </c>
      <c r="G183" s="25">
        <v>937</v>
      </c>
      <c r="H183" s="25">
        <v>986</v>
      </c>
      <c r="I183" s="25">
        <f>SUM(G183:H183)</f>
        <v>1923</v>
      </c>
      <c r="J183" s="17"/>
    </row>
    <row r="184" spans="1:10" ht="21">
      <c r="A184" s="135"/>
      <c r="B184" s="135"/>
      <c r="C184" s="136">
        <v>2</v>
      </c>
      <c r="D184" s="135" t="s">
        <v>136</v>
      </c>
      <c r="E184" s="136">
        <v>17</v>
      </c>
      <c r="F184" s="25">
        <v>476</v>
      </c>
      <c r="G184" s="25">
        <v>412</v>
      </c>
      <c r="H184" s="25">
        <v>429</v>
      </c>
      <c r="I184" s="25">
        <f t="shared" ref="I184:I196" si="7">SUM(G184:H184)</f>
        <v>841</v>
      </c>
      <c r="J184" s="17"/>
    </row>
    <row r="185" spans="1:10" ht="21">
      <c r="A185" s="135"/>
      <c r="B185" s="135"/>
      <c r="C185" s="136">
        <v>3</v>
      </c>
      <c r="D185" s="135" t="s">
        <v>137</v>
      </c>
      <c r="E185" s="136">
        <v>18</v>
      </c>
      <c r="F185" s="25">
        <v>374</v>
      </c>
      <c r="G185" s="25">
        <v>396</v>
      </c>
      <c r="H185" s="25">
        <v>409</v>
      </c>
      <c r="I185" s="25">
        <f t="shared" si="7"/>
        <v>805</v>
      </c>
      <c r="J185" s="17"/>
    </row>
    <row r="186" spans="1:10" ht="21">
      <c r="A186" s="135"/>
      <c r="B186" s="135"/>
      <c r="C186" s="136">
        <v>4</v>
      </c>
      <c r="D186" s="135" t="s">
        <v>138</v>
      </c>
      <c r="E186" s="136">
        <v>17</v>
      </c>
      <c r="F186" s="25">
        <v>255</v>
      </c>
      <c r="G186" s="25">
        <v>266</v>
      </c>
      <c r="H186" s="25">
        <v>289</v>
      </c>
      <c r="I186" s="25">
        <f t="shared" si="7"/>
        <v>555</v>
      </c>
      <c r="J186" s="17"/>
    </row>
    <row r="187" spans="1:10" ht="21">
      <c r="A187" s="135"/>
      <c r="B187" s="135"/>
      <c r="C187" s="136">
        <v>5</v>
      </c>
      <c r="D187" s="135" t="s">
        <v>139</v>
      </c>
      <c r="E187" s="136">
        <v>18</v>
      </c>
      <c r="F187" s="27">
        <v>232</v>
      </c>
      <c r="G187" s="27">
        <v>467</v>
      </c>
      <c r="H187" s="27">
        <v>417</v>
      </c>
      <c r="I187" s="25">
        <f t="shared" si="7"/>
        <v>884</v>
      </c>
      <c r="J187" s="20"/>
    </row>
    <row r="188" spans="1:10" ht="21">
      <c r="A188" s="135"/>
      <c r="B188" s="135"/>
      <c r="C188" s="136">
        <v>6</v>
      </c>
      <c r="D188" s="135" t="s">
        <v>140</v>
      </c>
      <c r="E188" s="136">
        <v>22</v>
      </c>
      <c r="F188" s="27">
        <v>279</v>
      </c>
      <c r="G188" s="27">
        <v>640</v>
      </c>
      <c r="H188" s="27">
        <v>609</v>
      </c>
      <c r="I188" s="25">
        <f t="shared" si="7"/>
        <v>1249</v>
      </c>
      <c r="J188" s="20"/>
    </row>
    <row r="189" spans="1:10" ht="21">
      <c r="A189" s="135"/>
      <c r="B189" s="135"/>
      <c r="C189" s="136">
        <v>7</v>
      </c>
      <c r="D189" s="135" t="s">
        <v>141</v>
      </c>
      <c r="E189" s="136">
        <v>16</v>
      </c>
      <c r="F189" s="27">
        <v>237</v>
      </c>
      <c r="G189" s="27">
        <v>468</v>
      </c>
      <c r="H189" s="27">
        <v>480</v>
      </c>
      <c r="I189" s="25">
        <f t="shared" si="7"/>
        <v>948</v>
      </c>
      <c r="J189" s="20"/>
    </row>
    <row r="190" spans="1:10" ht="21">
      <c r="A190" s="135"/>
      <c r="B190" s="135"/>
      <c r="C190" s="136">
        <v>8</v>
      </c>
      <c r="D190" s="135" t="s">
        <v>142</v>
      </c>
      <c r="E190" s="136">
        <v>16</v>
      </c>
      <c r="F190" s="27">
        <v>884</v>
      </c>
      <c r="G190" s="27">
        <v>717</v>
      </c>
      <c r="H190" s="27">
        <v>734</v>
      </c>
      <c r="I190" s="25">
        <f t="shared" si="7"/>
        <v>1451</v>
      </c>
      <c r="J190" s="20"/>
    </row>
    <row r="191" spans="1:10" ht="21">
      <c r="A191" s="135"/>
      <c r="B191" s="135"/>
      <c r="C191" s="136">
        <v>9</v>
      </c>
      <c r="D191" s="135" t="s">
        <v>143</v>
      </c>
      <c r="E191" s="136">
        <v>13</v>
      </c>
      <c r="F191" s="27">
        <v>253</v>
      </c>
      <c r="G191" s="27">
        <v>401</v>
      </c>
      <c r="H191" s="27">
        <v>389</v>
      </c>
      <c r="I191" s="25">
        <f t="shared" si="7"/>
        <v>790</v>
      </c>
      <c r="J191" s="20"/>
    </row>
    <row r="192" spans="1:10" ht="21">
      <c r="A192" s="135"/>
      <c r="B192" s="135"/>
      <c r="C192" s="136">
        <v>10</v>
      </c>
      <c r="D192" s="135" t="s">
        <v>144</v>
      </c>
      <c r="E192" s="136">
        <v>11</v>
      </c>
      <c r="F192" s="27">
        <v>460</v>
      </c>
      <c r="G192" s="27">
        <v>249</v>
      </c>
      <c r="H192" s="27">
        <v>303</v>
      </c>
      <c r="I192" s="25">
        <f t="shared" si="7"/>
        <v>552</v>
      </c>
      <c r="J192" s="20"/>
    </row>
    <row r="193" spans="1:10" ht="21">
      <c r="A193" s="135"/>
      <c r="B193" s="135"/>
      <c r="C193" s="136">
        <v>11</v>
      </c>
      <c r="D193" s="135" t="s">
        <v>145</v>
      </c>
      <c r="E193" s="136">
        <v>18</v>
      </c>
      <c r="F193" s="27">
        <v>242</v>
      </c>
      <c r="G193" s="27">
        <v>459</v>
      </c>
      <c r="H193" s="27">
        <v>445</v>
      </c>
      <c r="I193" s="25">
        <f t="shared" si="7"/>
        <v>904</v>
      </c>
      <c r="J193" s="20"/>
    </row>
    <row r="194" spans="1:10" ht="21">
      <c r="A194" s="135"/>
      <c r="B194" s="135"/>
      <c r="C194" s="136">
        <v>12</v>
      </c>
      <c r="D194" s="135" t="s">
        <v>146</v>
      </c>
      <c r="E194" s="136">
        <v>18</v>
      </c>
      <c r="F194" s="27">
        <v>376</v>
      </c>
      <c r="G194" s="27">
        <v>564</v>
      </c>
      <c r="H194" s="27">
        <v>565</v>
      </c>
      <c r="I194" s="25">
        <f t="shared" si="7"/>
        <v>1129</v>
      </c>
      <c r="J194" s="20"/>
    </row>
    <row r="195" spans="1:10" ht="21">
      <c r="A195" s="135"/>
      <c r="B195" s="135"/>
      <c r="C195" s="136">
        <v>13</v>
      </c>
      <c r="D195" s="135" t="s">
        <v>147</v>
      </c>
      <c r="E195" s="136">
        <v>16</v>
      </c>
      <c r="F195" s="27">
        <v>198</v>
      </c>
      <c r="G195" s="27">
        <v>423</v>
      </c>
      <c r="H195" s="27">
        <v>398</v>
      </c>
      <c r="I195" s="25">
        <f t="shared" si="7"/>
        <v>821</v>
      </c>
      <c r="J195" s="20"/>
    </row>
    <row r="196" spans="1:10" ht="21">
      <c r="A196" s="135"/>
      <c r="B196" s="135"/>
      <c r="C196" s="136">
        <v>14</v>
      </c>
      <c r="D196" s="135" t="s">
        <v>148</v>
      </c>
      <c r="E196" s="136">
        <v>10</v>
      </c>
      <c r="F196" s="25">
        <v>139</v>
      </c>
      <c r="G196" s="25">
        <v>202</v>
      </c>
      <c r="H196" s="25">
        <v>198</v>
      </c>
      <c r="I196" s="25">
        <f t="shared" si="7"/>
        <v>400</v>
      </c>
      <c r="J196" s="17"/>
    </row>
    <row r="197" spans="1:10" ht="21">
      <c r="A197" s="137" t="s">
        <v>42</v>
      </c>
      <c r="B197" s="138"/>
      <c r="C197" s="139"/>
      <c r="D197" s="140"/>
      <c r="E197" s="42">
        <f>SUM(E183:E196)</f>
        <v>251</v>
      </c>
      <c r="F197" s="21">
        <f>SUM(F183:F196)</f>
        <v>5161</v>
      </c>
      <c r="G197" s="21">
        <f>SUM(G183:G196)</f>
        <v>6601</v>
      </c>
      <c r="H197" s="21">
        <f>SUM(H183:H196)</f>
        <v>6651</v>
      </c>
      <c r="I197" s="21">
        <f>SUM(I183:I196)</f>
        <v>13252</v>
      </c>
      <c r="J197" s="17"/>
    </row>
    <row r="198" spans="1:10" ht="21">
      <c r="A198" s="208" t="s">
        <v>34</v>
      </c>
      <c r="B198" s="209"/>
      <c r="C198" s="209"/>
      <c r="D198" s="210"/>
      <c r="E198" s="43">
        <f>E15+E26+E40+E47+E60+E79+E93+E113+E131+E144+E162+E182+E197</f>
        <v>2236</v>
      </c>
      <c r="F198" s="43">
        <f t="shared" ref="F198:I198" si="8">F15+F26+F40+F47+F60+F79+F93+F113+F131+F144+F162+F182+F197</f>
        <v>32860</v>
      </c>
      <c r="G198" s="43">
        <f t="shared" si="8"/>
        <v>55190</v>
      </c>
      <c r="H198" s="43">
        <f t="shared" si="8"/>
        <v>54873</v>
      </c>
      <c r="I198" s="43">
        <f t="shared" si="8"/>
        <v>110063</v>
      </c>
      <c r="J198" s="45"/>
    </row>
    <row r="200" spans="1:10" ht="21">
      <c r="A200" s="19" t="s">
        <v>149</v>
      </c>
      <c r="B200" s="17"/>
      <c r="C200" s="17"/>
      <c r="D200" s="17"/>
      <c r="E200" s="17"/>
      <c r="F200" s="17"/>
      <c r="G200" s="17"/>
      <c r="H200" s="17"/>
      <c r="I200" s="17"/>
      <c r="J200" s="17"/>
    </row>
    <row r="201" spans="1:10" ht="47.25" customHeight="1">
      <c r="A201" s="204" t="s">
        <v>236</v>
      </c>
      <c r="B201" s="204"/>
      <c r="C201" s="204"/>
      <c r="D201" s="204"/>
      <c r="E201" s="204"/>
      <c r="F201" s="204"/>
      <c r="G201" s="204"/>
      <c r="H201" s="204"/>
      <c r="I201" s="204"/>
      <c r="J201" s="17"/>
    </row>
  </sheetData>
  <mergeCells count="15">
    <mergeCell ref="A1:I1"/>
    <mergeCell ref="A2:I2"/>
    <mergeCell ref="A3:A4"/>
    <mergeCell ref="B3:B4"/>
    <mergeCell ref="C3:C4"/>
    <mergeCell ref="D3:D4"/>
    <mergeCell ref="E3:E4"/>
    <mergeCell ref="F3:F4"/>
    <mergeCell ref="G3:H3"/>
    <mergeCell ref="I3:I4"/>
    <mergeCell ref="A201:I201"/>
    <mergeCell ref="A15:B15"/>
    <mergeCell ref="A26:B26"/>
    <mergeCell ref="A60:C60"/>
    <mergeCell ref="A198:D198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320"/>
  <sheetViews>
    <sheetView zoomScale="90" zoomScaleNormal="90" workbookViewId="0">
      <pane xSplit="19" ySplit="5" topLeftCell="T306" activePane="bottomRight" state="frozen"/>
      <selection pane="topRight" activeCell="T1" sqref="T1"/>
      <selection pane="bottomLeft" activeCell="A6" sqref="A6"/>
      <selection pane="bottomRight" activeCell="H323" sqref="H323"/>
    </sheetView>
  </sheetViews>
  <sheetFormatPr defaultRowHeight="14.25"/>
  <cols>
    <col min="1" max="1" width="7.25" customWidth="1"/>
    <col min="2" max="2" width="8.25" customWidth="1"/>
    <col min="3" max="16" width="8.875" customWidth="1"/>
    <col min="17" max="26" width="9" style="150"/>
  </cols>
  <sheetData>
    <row r="1" spans="1:17" ht="21">
      <c r="A1" s="226" t="s">
        <v>239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1:17" ht="21">
      <c r="A2" s="227" t="s">
        <v>244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</row>
    <row r="3" spans="1:17" ht="54.75">
      <c r="A3" s="228" t="s">
        <v>151</v>
      </c>
      <c r="B3" s="229"/>
      <c r="C3" s="51" t="s">
        <v>12</v>
      </c>
      <c r="D3" s="52" t="s">
        <v>13</v>
      </c>
      <c r="E3" s="53" t="s">
        <v>14</v>
      </c>
      <c r="F3" s="52" t="s">
        <v>15</v>
      </c>
      <c r="G3" s="51" t="s">
        <v>16</v>
      </c>
      <c r="H3" s="54" t="s">
        <v>17</v>
      </c>
      <c r="I3" s="51" t="s">
        <v>18</v>
      </c>
      <c r="J3" s="52" t="s">
        <v>19</v>
      </c>
      <c r="K3" s="51" t="s">
        <v>20</v>
      </c>
      <c r="L3" s="52" t="s">
        <v>21</v>
      </c>
      <c r="M3" s="52" t="s">
        <v>22</v>
      </c>
      <c r="N3" s="55" t="s">
        <v>23</v>
      </c>
      <c r="O3" s="55" t="s">
        <v>24</v>
      </c>
      <c r="P3" s="54" t="s">
        <v>11</v>
      </c>
    </row>
    <row r="4" spans="1:17" ht="21">
      <c r="A4" s="220" t="s">
        <v>152</v>
      </c>
      <c r="B4" s="63" t="s">
        <v>9</v>
      </c>
      <c r="C4" s="50">
        <v>46</v>
      </c>
      <c r="D4" s="50">
        <v>34</v>
      </c>
      <c r="E4" s="50">
        <v>11</v>
      </c>
      <c r="F4" s="50">
        <v>40</v>
      </c>
      <c r="G4" s="50">
        <v>47</v>
      </c>
      <c r="H4" s="50">
        <v>44</v>
      </c>
      <c r="I4" s="50">
        <v>26</v>
      </c>
      <c r="J4" s="50">
        <v>46</v>
      </c>
      <c r="K4" s="50">
        <v>39</v>
      </c>
      <c r="L4" s="50">
        <v>50</v>
      </c>
      <c r="M4" s="50">
        <v>53</v>
      </c>
      <c r="N4" s="50">
        <v>34</v>
      </c>
      <c r="O4" s="152">
        <v>53</v>
      </c>
      <c r="P4" s="56">
        <f>SUM(C4:O4)</f>
        <v>523</v>
      </c>
      <c r="Q4" s="154"/>
    </row>
    <row r="5" spans="1:17" ht="21">
      <c r="A5" s="221"/>
      <c r="B5" s="63" t="s">
        <v>10</v>
      </c>
      <c r="C5" s="49">
        <v>42</v>
      </c>
      <c r="D5" s="49">
        <v>45</v>
      </c>
      <c r="E5" s="49">
        <v>16</v>
      </c>
      <c r="F5" s="49">
        <v>40</v>
      </c>
      <c r="G5" s="49">
        <v>62</v>
      </c>
      <c r="H5" s="49">
        <v>43</v>
      </c>
      <c r="I5" s="49">
        <v>22</v>
      </c>
      <c r="J5" s="49">
        <v>44</v>
      </c>
      <c r="K5" s="49">
        <v>34</v>
      </c>
      <c r="L5" s="49">
        <v>45</v>
      </c>
      <c r="M5" s="49">
        <v>56</v>
      </c>
      <c r="N5" s="49">
        <v>37</v>
      </c>
      <c r="O5" s="152">
        <v>70</v>
      </c>
      <c r="P5" s="56">
        <f t="shared" ref="P5:P68" si="0">SUM(C5:O5)</f>
        <v>556</v>
      </c>
      <c r="Q5" s="154"/>
    </row>
    <row r="6" spans="1:17" ht="21">
      <c r="A6" s="222"/>
      <c r="B6" s="64" t="s">
        <v>11</v>
      </c>
      <c r="C6" s="59">
        <f>SUM(C4:C5)</f>
        <v>88</v>
      </c>
      <c r="D6" s="59">
        <f t="shared" ref="D6:O6" si="1">SUM(D4:D5)</f>
        <v>79</v>
      </c>
      <c r="E6" s="59">
        <f t="shared" si="1"/>
        <v>27</v>
      </c>
      <c r="F6" s="59">
        <f t="shared" si="1"/>
        <v>80</v>
      </c>
      <c r="G6" s="59">
        <f t="shared" si="1"/>
        <v>109</v>
      </c>
      <c r="H6" s="59">
        <f t="shared" si="1"/>
        <v>87</v>
      </c>
      <c r="I6" s="59">
        <f t="shared" si="1"/>
        <v>48</v>
      </c>
      <c r="J6" s="59">
        <f t="shared" si="1"/>
        <v>90</v>
      </c>
      <c r="K6" s="59">
        <f t="shared" si="1"/>
        <v>73</v>
      </c>
      <c r="L6" s="59">
        <f t="shared" si="1"/>
        <v>95</v>
      </c>
      <c r="M6" s="59">
        <f t="shared" si="1"/>
        <v>109</v>
      </c>
      <c r="N6" s="59">
        <f t="shared" si="1"/>
        <v>71</v>
      </c>
      <c r="O6" s="59">
        <f t="shared" si="1"/>
        <v>123</v>
      </c>
      <c r="P6" s="149">
        <f t="shared" si="0"/>
        <v>1079</v>
      </c>
      <c r="Q6" s="154"/>
    </row>
    <row r="7" spans="1:17" ht="21">
      <c r="A7" s="220">
        <v>1</v>
      </c>
      <c r="B7" s="63" t="s">
        <v>9</v>
      </c>
      <c r="C7" s="50">
        <v>48</v>
      </c>
      <c r="D7" s="50">
        <v>25</v>
      </c>
      <c r="E7" s="50">
        <v>14</v>
      </c>
      <c r="F7" s="50">
        <v>48</v>
      </c>
      <c r="G7" s="50">
        <v>51</v>
      </c>
      <c r="H7" s="50">
        <v>48</v>
      </c>
      <c r="I7" s="50">
        <v>27</v>
      </c>
      <c r="J7" s="50">
        <v>39</v>
      </c>
      <c r="K7" s="50">
        <v>45</v>
      </c>
      <c r="L7" s="50">
        <v>41</v>
      </c>
      <c r="M7" s="50">
        <v>64</v>
      </c>
      <c r="N7" s="50">
        <v>44</v>
      </c>
      <c r="O7" s="152">
        <v>55</v>
      </c>
      <c r="P7" s="56">
        <f t="shared" si="0"/>
        <v>549</v>
      </c>
      <c r="Q7" s="154"/>
    </row>
    <row r="8" spans="1:17" ht="21">
      <c r="A8" s="221"/>
      <c r="B8" s="63" t="s">
        <v>10</v>
      </c>
      <c r="C8" s="49">
        <v>45</v>
      </c>
      <c r="D8" s="49">
        <v>33</v>
      </c>
      <c r="E8" s="49">
        <v>21</v>
      </c>
      <c r="F8" s="49">
        <v>44</v>
      </c>
      <c r="G8" s="49">
        <v>61</v>
      </c>
      <c r="H8" s="49">
        <v>35</v>
      </c>
      <c r="I8" s="49">
        <v>35</v>
      </c>
      <c r="J8" s="49">
        <v>37</v>
      </c>
      <c r="K8" s="49">
        <v>45</v>
      </c>
      <c r="L8" s="49">
        <v>47</v>
      </c>
      <c r="M8" s="49">
        <v>56</v>
      </c>
      <c r="N8" s="49">
        <v>46</v>
      </c>
      <c r="O8" s="152">
        <v>58</v>
      </c>
      <c r="P8" s="56">
        <f t="shared" si="0"/>
        <v>563</v>
      </c>
      <c r="Q8" s="154"/>
    </row>
    <row r="9" spans="1:17" ht="21">
      <c r="A9" s="222"/>
      <c r="B9" s="64" t="s">
        <v>11</v>
      </c>
      <c r="C9" s="59">
        <f>SUM(C7:C8)</f>
        <v>93</v>
      </c>
      <c r="D9" s="59">
        <f t="shared" ref="D9:N9" si="2">SUM(D7:D8)</f>
        <v>58</v>
      </c>
      <c r="E9" s="59">
        <f t="shared" si="2"/>
        <v>35</v>
      </c>
      <c r="F9" s="59">
        <f t="shared" si="2"/>
        <v>92</v>
      </c>
      <c r="G9" s="59">
        <f t="shared" si="2"/>
        <v>112</v>
      </c>
      <c r="H9" s="59">
        <f t="shared" si="2"/>
        <v>83</v>
      </c>
      <c r="I9" s="59">
        <f t="shared" si="2"/>
        <v>62</v>
      </c>
      <c r="J9" s="59">
        <f t="shared" si="2"/>
        <v>76</v>
      </c>
      <c r="K9" s="59">
        <f t="shared" si="2"/>
        <v>90</v>
      </c>
      <c r="L9" s="59">
        <f t="shared" si="2"/>
        <v>88</v>
      </c>
      <c r="M9" s="59">
        <f t="shared" si="2"/>
        <v>120</v>
      </c>
      <c r="N9" s="59">
        <f t="shared" si="2"/>
        <v>90</v>
      </c>
      <c r="O9" s="59">
        <f>SUM(O7:O8)</f>
        <v>113</v>
      </c>
      <c r="P9" s="149">
        <f t="shared" si="0"/>
        <v>1112</v>
      </c>
    </row>
    <row r="10" spans="1:17" ht="21">
      <c r="A10" s="220">
        <v>2</v>
      </c>
      <c r="B10" s="63" t="s">
        <v>9</v>
      </c>
      <c r="C10" s="50">
        <v>41</v>
      </c>
      <c r="D10" s="50">
        <v>37</v>
      </c>
      <c r="E10" s="50">
        <v>12</v>
      </c>
      <c r="F10" s="50">
        <v>34</v>
      </c>
      <c r="G10" s="50">
        <v>80</v>
      </c>
      <c r="H10" s="50">
        <v>47</v>
      </c>
      <c r="I10" s="50">
        <v>33</v>
      </c>
      <c r="J10" s="50">
        <v>57</v>
      </c>
      <c r="K10" s="50">
        <v>37</v>
      </c>
      <c r="L10" s="50">
        <v>57</v>
      </c>
      <c r="M10" s="50">
        <v>51</v>
      </c>
      <c r="N10" s="50">
        <v>29</v>
      </c>
      <c r="O10" s="152">
        <v>70</v>
      </c>
      <c r="P10" s="56">
        <f t="shared" si="0"/>
        <v>585</v>
      </c>
    </row>
    <row r="11" spans="1:17" ht="21">
      <c r="A11" s="221"/>
      <c r="B11" s="63" t="s">
        <v>10</v>
      </c>
      <c r="C11" s="49">
        <v>32</v>
      </c>
      <c r="D11" s="49">
        <v>36</v>
      </c>
      <c r="E11" s="49">
        <v>12</v>
      </c>
      <c r="F11" s="49">
        <v>49</v>
      </c>
      <c r="G11" s="49">
        <v>59</v>
      </c>
      <c r="H11" s="49">
        <v>48</v>
      </c>
      <c r="I11" s="49">
        <v>31</v>
      </c>
      <c r="J11" s="49">
        <v>47</v>
      </c>
      <c r="K11" s="49">
        <v>40</v>
      </c>
      <c r="L11" s="49">
        <v>49</v>
      </c>
      <c r="M11" s="49">
        <v>54</v>
      </c>
      <c r="N11" s="49">
        <v>40</v>
      </c>
      <c r="O11" s="152">
        <v>46</v>
      </c>
      <c r="P11" s="56">
        <f t="shared" si="0"/>
        <v>543</v>
      </c>
    </row>
    <row r="12" spans="1:17" ht="21">
      <c r="A12" s="222"/>
      <c r="B12" s="64" t="s">
        <v>11</v>
      </c>
      <c r="C12" s="59">
        <f t="shared" ref="C12:O12" si="3">SUM(C10:C11)</f>
        <v>73</v>
      </c>
      <c r="D12" s="59">
        <f t="shared" si="3"/>
        <v>73</v>
      </c>
      <c r="E12" s="59">
        <f t="shared" si="3"/>
        <v>24</v>
      </c>
      <c r="F12" s="59">
        <f t="shared" si="3"/>
        <v>83</v>
      </c>
      <c r="G12" s="59">
        <f t="shared" si="3"/>
        <v>139</v>
      </c>
      <c r="H12" s="59">
        <f t="shared" si="3"/>
        <v>95</v>
      </c>
      <c r="I12" s="59">
        <f t="shared" si="3"/>
        <v>64</v>
      </c>
      <c r="J12" s="59">
        <f t="shared" si="3"/>
        <v>104</v>
      </c>
      <c r="K12" s="59">
        <f t="shared" si="3"/>
        <v>77</v>
      </c>
      <c r="L12" s="59">
        <f t="shared" si="3"/>
        <v>106</v>
      </c>
      <c r="M12" s="59">
        <f t="shared" si="3"/>
        <v>105</v>
      </c>
      <c r="N12" s="59">
        <f t="shared" si="3"/>
        <v>69</v>
      </c>
      <c r="O12" s="59">
        <f t="shared" si="3"/>
        <v>116</v>
      </c>
      <c r="P12" s="149">
        <f t="shared" si="0"/>
        <v>1128</v>
      </c>
    </row>
    <row r="13" spans="1:17" ht="21">
      <c r="A13" s="220">
        <v>3</v>
      </c>
      <c r="B13" s="63" t="s">
        <v>9</v>
      </c>
      <c r="C13" s="50">
        <v>54</v>
      </c>
      <c r="D13" s="50">
        <v>43</v>
      </c>
      <c r="E13" s="50">
        <v>15</v>
      </c>
      <c r="F13" s="50">
        <v>49</v>
      </c>
      <c r="G13" s="50">
        <v>76</v>
      </c>
      <c r="H13" s="50">
        <v>45</v>
      </c>
      <c r="I13" s="50">
        <v>31</v>
      </c>
      <c r="J13" s="50">
        <v>53</v>
      </c>
      <c r="K13" s="50">
        <v>41</v>
      </c>
      <c r="L13" s="50">
        <v>60</v>
      </c>
      <c r="M13" s="50">
        <v>69</v>
      </c>
      <c r="N13" s="50">
        <v>42</v>
      </c>
      <c r="O13" s="152">
        <v>78</v>
      </c>
      <c r="P13" s="56">
        <f t="shared" si="0"/>
        <v>656</v>
      </c>
    </row>
    <row r="14" spans="1:17" ht="21">
      <c r="A14" s="221"/>
      <c r="B14" s="63" t="s">
        <v>10</v>
      </c>
      <c r="C14" s="49">
        <v>51</v>
      </c>
      <c r="D14" s="49">
        <v>36</v>
      </c>
      <c r="E14" s="49">
        <v>6</v>
      </c>
      <c r="F14" s="49">
        <v>51</v>
      </c>
      <c r="G14" s="49">
        <v>62</v>
      </c>
      <c r="H14" s="49">
        <v>40</v>
      </c>
      <c r="I14" s="49">
        <v>30</v>
      </c>
      <c r="J14" s="49">
        <v>56</v>
      </c>
      <c r="K14" s="49">
        <v>35</v>
      </c>
      <c r="L14" s="49">
        <v>54</v>
      </c>
      <c r="M14" s="49">
        <v>71</v>
      </c>
      <c r="N14" s="49">
        <v>39</v>
      </c>
      <c r="O14" s="152">
        <v>60</v>
      </c>
      <c r="P14" s="56">
        <f t="shared" si="0"/>
        <v>591</v>
      </c>
    </row>
    <row r="15" spans="1:17" ht="21">
      <c r="A15" s="222"/>
      <c r="B15" s="64" t="s">
        <v>11</v>
      </c>
      <c r="C15" s="59">
        <f t="shared" ref="C15:O15" si="4">SUM(C13:C14)</f>
        <v>105</v>
      </c>
      <c r="D15" s="59">
        <f t="shared" si="4"/>
        <v>79</v>
      </c>
      <c r="E15" s="59">
        <f t="shared" si="4"/>
        <v>21</v>
      </c>
      <c r="F15" s="59">
        <f t="shared" si="4"/>
        <v>100</v>
      </c>
      <c r="G15" s="59">
        <f t="shared" si="4"/>
        <v>138</v>
      </c>
      <c r="H15" s="59">
        <f t="shared" si="4"/>
        <v>85</v>
      </c>
      <c r="I15" s="59">
        <f t="shared" si="4"/>
        <v>61</v>
      </c>
      <c r="J15" s="59">
        <f t="shared" si="4"/>
        <v>109</v>
      </c>
      <c r="K15" s="59">
        <f t="shared" si="4"/>
        <v>76</v>
      </c>
      <c r="L15" s="59">
        <f t="shared" si="4"/>
        <v>114</v>
      </c>
      <c r="M15" s="59">
        <f t="shared" si="4"/>
        <v>140</v>
      </c>
      <c r="N15" s="59">
        <f t="shared" si="4"/>
        <v>81</v>
      </c>
      <c r="O15" s="59">
        <f t="shared" si="4"/>
        <v>138</v>
      </c>
      <c r="P15" s="149">
        <f t="shared" si="0"/>
        <v>1247</v>
      </c>
    </row>
    <row r="16" spans="1:17" ht="21">
      <c r="A16" s="220">
        <v>4</v>
      </c>
      <c r="B16" s="63" t="s">
        <v>9</v>
      </c>
      <c r="C16" s="50">
        <v>37</v>
      </c>
      <c r="D16" s="50">
        <v>44</v>
      </c>
      <c r="E16" s="50">
        <v>16</v>
      </c>
      <c r="F16" s="50">
        <v>61</v>
      </c>
      <c r="G16" s="50">
        <v>84</v>
      </c>
      <c r="H16" s="50">
        <v>47</v>
      </c>
      <c r="I16" s="50">
        <v>39</v>
      </c>
      <c r="J16" s="50">
        <v>51</v>
      </c>
      <c r="K16" s="50">
        <v>49</v>
      </c>
      <c r="L16" s="50">
        <v>43</v>
      </c>
      <c r="M16" s="50">
        <v>67</v>
      </c>
      <c r="N16" s="50">
        <v>48</v>
      </c>
      <c r="O16" s="152">
        <v>62</v>
      </c>
      <c r="P16" s="56">
        <f t="shared" si="0"/>
        <v>648</v>
      </c>
    </row>
    <row r="17" spans="1:17" ht="21">
      <c r="A17" s="221"/>
      <c r="B17" s="63" t="s">
        <v>10</v>
      </c>
      <c r="C17" s="49">
        <v>62</v>
      </c>
      <c r="D17" s="49">
        <v>39</v>
      </c>
      <c r="E17" s="49">
        <v>26</v>
      </c>
      <c r="F17" s="49">
        <v>46</v>
      </c>
      <c r="G17" s="49">
        <v>60</v>
      </c>
      <c r="H17" s="49">
        <v>48</v>
      </c>
      <c r="I17" s="49">
        <v>29</v>
      </c>
      <c r="J17" s="49">
        <v>57</v>
      </c>
      <c r="K17" s="49">
        <v>36</v>
      </c>
      <c r="L17" s="49">
        <v>60</v>
      </c>
      <c r="M17" s="49">
        <v>76</v>
      </c>
      <c r="N17" s="49">
        <v>46</v>
      </c>
      <c r="O17" s="152">
        <v>85</v>
      </c>
      <c r="P17" s="56">
        <f t="shared" si="0"/>
        <v>670</v>
      </c>
    </row>
    <row r="18" spans="1:17" ht="21">
      <c r="A18" s="222"/>
      <c r="B18" s="64" t="s">
        <v>11</v>
      </c>
      <c r="C18" s="59">
        <f t="shared" ref="C18:O18" si="5">SUM(C16:C17)</f>
        <v>99</v>
      </c>
      <c r="D18" s="59">
        <f t="shared" si="5"/>
        <v>83</v>
      </c>
      <c r="E18" s="59">
        <f t="shared" si="5"/>
        <v>42</v>
      </c>
      <c r="F18" s="59">
        <f t="shared" si="5"/>
        <v>107</v>
      </c>
      <c r="G18" s="59">
        <f t="shared" si="5"/>
        <v>144</v>
      </c>
      <c r="H18" s="59">
        <f t="shared" si="5"/>
        <v>95</v>
      </c>
      <c r="I18" s="59">
        <f t="shared" si="5"/>
        <v>68</v>
      </c>
      <c r="J18" s="59">
        <f t="shared" si="5"/>
        <v>108</v>
      </c>
      <c r="K18" s="59">
        <f t="shared" si="5"/>
        <v>85</v>
      </c>
      <c r="L18" s="59">
        <f t="shared" si="5"/>
        <v>103</v>
      </c>
      <c r="M18" s="59">
        <f t="shared" si="5"/>
        <v>143</v>
      </c>
      <c r="N18" s="59">
        <f t="shared" si="5"/>
        <v>94</v>
      </c>
      <c r="O18" s="59">
        <f t="shared" si="5"/>
        <v>147</v>
      </c>
      <c r="P18" s="149">
        <f t="shared" si="0"/>
        <v>1318</v>
      </c>
      <c r="Q18" s="154"/>
    </row>
    <row r="19" spans="1:17" ht="21">
      <c r="A19" s="220">
        <v>5</v>
      </c>
      <c r="B19" s="63" t="s">
        <v>9</v>
      </c>
      <c r="C19" s="50">
        <v>58</v>
      </c>
      <c r="D19" s="50">
        <v>55</v>
      </c>
      <c r="E19" s="50">
        <v>17</v>
      </c>
      <c r="F19" s="50">
        <v>67</v>
      </c>
      <c r="G19" s="50">
        <v>72</v>
      </c>
      <c r="H19" s="50">
        <v>47</v>
      </c>
      <c r="I19" s="50">
        <v>26</v>
      </c>
      <c r="J19" s="50">
        <v>56</v>
      </c>
      <c r="K19" s="50">
        <v>40</v>
      </c>
      <c r="L19" s="50">
        <v>61</v>
      </c>
      <c r="M19" s="50">
        <v>76</v>
      </c>
      <c r="N19" s="50">
        <v>51</v>
      </c>
      <c r="O19" s="152">
        <v>78</v>
      </c>
      <c r="P19" s="56">
        <f t="shared" si="0"/>
        <v>704</v>
      </c>
      <c r="Q19" s="154"/>
    </row>
    <row r="20" spans="1:17" ht="21">
      <c r="A20" s="221"/>
      <c r="B20" s="63" t="s">
        <v>10</v>
      </c>
      <c r="C20" s="49">
        <v>55</v>
      </c>
      <c r="D20" s="49">
        <v>53</v>
      </c>
      <c r="E20" s="49">
        <v>9</v>
      </c>
      <c r="F20" s="49">
        <v>60</v>
      </c>
      <c r="G20" s="49">
        <v>69</v>
      </c>
      <c r="H20" s="49">
        <v>34</v>
      </c>
      <c r="I20" s="49">
        <v>35</v>
      </c>
      <c r="J20" s="49">
        <v>70</v>
      </c>
      <c r="K20" s="49">
        <v>53</v>
      </c>
      <c r="L20" s="49">
        <v>61</v>
      </c>
      <c r="M20" s="49">
        <v>64</v>
      </c>
      <c r="N20" s="49">
        <v>43</v>
      </c>
      <c r="O20" s="152">
        <v>74</v>
      </c>
      <c r="P20" s="56">
        <f t="shared" si="0"/>
        <v>680</v>
      </c>
      <c r="Q20" s="154"/>
    </row>
    <row r="21" spans="1:17" ht="21">
      <c r="A21" s="222"/>
      <c r="B21" s="64" t="s">
        <v>11</v>
      </c>
      <c r="C21" s="59">
        <f t="shared" ref="C21:O21" si="6">SUM(C19:C20)</f>
        <v>113</v>
      </c>
      <c r="D21" s="59">
        <f t="shared" si="6"/>
        <v>108</v>
      </c>
      <c r="E21" s="59">
        <f t="shared" si="6"/>
        <v>26</v>
      </c>
      <c r="F21" s="59">
        <f t="shared" si="6"/>
        <v>127</v>
      </c>
      <c r="G21" s="59">
        <f t="shared" si="6"/>
        <v>141</v>
      </c>
      <c r="H21" s="59">
        <f t="shared" si="6"/>
        <v>81</v>
      </c>
      <c r="I21" s="59">
        <f t="shared" si="6"/>
        <v>61</v>
      </c>
      <c r="J21" s="59">
        <f t="shared" si="6"/>
        <v>126</v>
      </c>
      <c r="K21" s="59">
        <f t="shared" si="6"/>
        <v>93</v>
      </c>
      <c r="L21" s="59">
        <f t="shared" si="6"/>
        <v>122</v>
      </c>
      <c r="M21" s="59">
        <f t="shared" si="6"/>
        <v>140</v>
      </c>
      <c r="N21" s="59">
        <f t="shared" si="6"/>
        <v>94</v>
      </c>
      <c r="O21" s="59">
        <f t="shared" si="6"/>
        <v>152</v>
      </c>
      <c r="P21" s="149">
        <f t="shared" si="0"/>
        <v>1384</v>
      </c>
    </row>
    <row r="22" spans="1:17" ht="21">
      <c r="A22" s="220">
        <v>6</v>
      </c>
      <c r="B22" s="63" t="s">
        <v>9</v>
      </c>
      <c r="C22" s="50">
        <v>47</v>
      </c>
      <c r="D22" s="50">
        <v>51</v>
      </c>
      <c r="E22" s="50">
        <v>21</v>
      </c>
      <c r="F22" s="50">
        <v>40</v>
      </c>
      <c r="G22" s="50">
        <v>82</v>
      </c>
      <c r="H22" s="50">
        <v>48</v>
      </c>
      <c r="I22" s="50">
        <v>29</v>
      </c>
      <c r="J22" s="50">
        <v>57</v>
      </c>
      <c r="K22" s="50">
        <v>53</v>
      </c>
      <c r="L22" s="50">
        <v>44</v>
      </c>
      <c r="M22" s="50">
        <v>71</v>
      </c>
      <c r="N22" s="50">
        <v>38</v>
      </c>
      <c r="O22" s="152">
        <v>76</v>
      </c>
      <c r="P22" s="56">
        <f t="shared" si="0"/>
        <v>657</v>
      </c>
    </row>
    <row r="23" spans="1:17" ht="21">
      <c r="A23" s="221"/>
      <c r="B23" s="63" t="s">
        <v>10</v>
      </c>
      <c r="C23" s="49">
        <v>45</v>
      </c>
      <c r="D23" s="49">
        <v>47</v>
      </c>
      <c r="E23" s="49">
        <v>13</v>
      </c>
      <c r="F23" s="49">
        <v>43</v>
      </c>
      <c r="G23" s="49">
        <v>79</v>
      </c>
      <c r="H23" s="49">
        <v>43</v>
      </c>
      <c r="I23" s="49">
        <v>34</v>
      </c>
      <c r="J23" s="49">
        <v>55</v>
      </c>
      <c r="K23" s="49">
        <v>45</v>
      </c>
      <c r="L23" s="49">
        <v>59</v>
      </c>
      <c r="M23" s="49">
        <v>66</v>
      </c>
      <c r="N23" s="49">
        <v>37</v>
      </c>
      <c r="O23" s="152">
        <v>75</v>
      </c>
      <c r="P23" s="56">
        <f t="shared" si="0"/>
        <v>641</v>
      </c>
    </row>
    <row r="24" spans="1:17" ht="21">
      <c r="A24" s="222"/>
      <c r="B24" s="64" t="s">
        <v>11</v>
      </c>
      <c r="C24" s="59">
        <f t="shared" ref="C24:O24" si="7">SUM(C22:C23)</f>
        <v>92</v>
      </c>
      <c r="D24" s="59">
        <f t="shared" si="7"/>
        <v>98</v>
      </c>
      <c r="E24" s="59">
        <f t="shared" si="7"/>
        <v>34</v>
      </c>
      <c r="F24" s="59">
        <f t="shared" si="7"/>
        <v>83</v>
      </c>
      <c r="G24" s="59">
        <f t="shared" si="7"/>
        <v>161</v>
      </c>
      <c r="H24" s="59">
        <f t="shared" si="7"/>
        <v>91</v>
      </c>
      <c r="I24" s="59">
        <f t="shared" si="7"/>
        <v>63</v>
      </c>
      <c r="J24" s="59">
        <f t="shared" si="7"/>
        <v>112</v>
      </c>
      <c r="K24" s="59">
        <f t="shared" si="7"/>
        <v>98</v>
      </c>
      <c r="L24" s="59">
        <f t="shared" si="7"/>
        <v>103</v>
      </c>
      <c r="M24" s="59">
        <f t="shared" si="7"/>
        <v>137</v>
      </c>
      <c r="N24" s="59">
        <f t="shared" si="7"/>
        <v>75</v>
      </c>
      <c r="O24" s="59">
        <f t="shared" si="7"/>
        <v>151</v>
      </c>
      <c r="P24" s="149">
        <f t="shared" si="0"/>
        <v>1298</v>
      </c>
    </row>
    <row r="25" spans="1:17" ht="21">
      <c r="A25" s="220">
        <v>7</v>
      </c>
      <c r="B25" s="63" t="s">
        <v>9</v>
      </c>
      <c r="C25" s="50">
        <v>57</v>
      </c>
      <c r="D25" s="50">
        <v>37</v>
      </c>
      <c r="E25" s="50">
        <v>16</v>
      </c>
      <c r="F25" s="50">
        <v>51</v>
      </c>
      <c r="G25" s="50">
        <v>74</v>
      </c>
      <c r="H25" s="50">
        <v>38</v>
      </c>
      <c r="I25" s="50">
        <v>30</v>
      </c>
      <c r="J25" s="50">
        <v>60</v>
      </c>
      <c r="K25" s="50">
        <v>38</v>
      </c>
      <c r="L25" s="50">
        <v>62</v>
      </c>
      <c r="M25" s="50">
        <v>88</v>
      </c>
      <c r="N25" s="50">
        <v>45</v>
      </c>
      <c r="O25" s="152">
        <v>81</v>
      </c>
      <c r="P25" s="56">
        <f t="shared" si="0"/>
        <v>677</v>
      </c>
    </row>
    <row r="26" spans="1:17" ht="21">
      <c r="A26" s="221"/>
      <c r="B26" s="63" t="s">
        <v>10</v>
      </c>
      <c r="C26" s="49">
        <v>41</v>
      </c>
      <c r="D26" s="49">
        <v>61</v>
      </c>
      <c r="E26" s="49">
        <v>12</v>
      </c>
      <c r="F26" s="49">
        <v>42</v>
      </c>
      <c r="G26" s="49">
        <v>55</v>
      </c>
      <c r="H26" s="49">
        <v>54</v>
      </c>
      <c r="I26" s="49">
        <v>30</v>
      </c>
      <c r="J26" s="49">
        <v>47</v>
      </c>
      <c r="K26" s="49">
        <v>33</v>
      </c>
      <c r="L26" s="49">
        <v>49</v>
      </c>
      <c r="M26" s="49">
        <v>66</v>
      </c>
      <c r="N26" s="49">
        <v>27</v>
      </c>
      <c r="O26" s="152">
        <v>72</v>
      </c>
      <c r="P26" s="56">
        <f t="shared" si="0"/>
        <v>589</v>
      </c>
    </row>
    <row r="27" spans="1:17" ht="21">
      <c r="A27" s="222"/>
      <c r="B27" s="64" t="s">
        <v>11</v>
      </c>
      <c r="C27" s="59">
        <f t="shared" ref="C27:O27" si="8">SUM(C25:C26)</f>
        <v>98</v>
      </c>
      <c r="D27" s="59">
        <f t="shared" si="8"/>
        <v>98</v>
      </c>
      <c r="E27" s="59">
        <f t="shared" si="8"/>
        <v>28</v>
      </c>
      <c r="F27" s="59">
        <f t="shared" si="8"/>
        <v>93</v>
      </c>
      <c r="G27" s="59">
        <f t="shared" si="8"/>
        <v>129</v>
      </c>
      <c r="H27" s="59">
        <f t="shared" si="8"/>
        <v>92</v>
      </c>
      <c r="I27" s="59">
        <f t="shared" si="8"/>
        <v>60</v>
      </c>
      <c r="J27" s="59">
        <f t="shared" si="8"/>
        <v>107</v>
      </c>
      <c r="K27" s="59">
        <f t="shared" si="8"/>
        <v>71</v>
      </c>
      <c r="L27" s="59">
        <f t="shared" si="8"/>
        <v>111</v>
      </c>
      <c r="M27" s="59">
        <f t="shared" si="8"/>
        <v>154</v>
      </c>
      <c r="N27" s="59">
        <f t="shared" si="8"/>
        <v>72</v>
      </c>
      <c r="O27" s="59">
        <f t="shared" si="8"/>
        <v>153</v>
      </c>
      <c r="P27" s="149">
        <f t="shared" si="0"/>
        <v>1266</v>
      </c>
    </row>
    <row r="28" spans="1:17" ht="21">
      <c r="A28" s="220">
        <v>8</v>
      </c>
      <c r="B28" s="63" t="s">
        <v>9</v>
      </c>
      <c r="C28" s="50">
        <v>39</v>
      </c>
      <c r="D28" s="50">
        <v>41</v>
      </c>
      <c r="E28" s="50">
        <v>15</v>
      </c>
      <c r="F28" s="50">
        <v>53</v>
      </c>
      <c r="G28" s="50">
        <v>67</v>
      </c>
      <c r="H28" s="50">
        <v>41</v>
      </c>
      <c r="I28" s="50">
        <v>32</v>
      </c>
      <c r="J28" s="50">
        <v>48</v>
      </c>
      <c r="K28" s="50">
        <v>49</v>
      </c>
      <c r="L28" s="50">
        <v>55</v>
      </c>
      <c r="M28" s="50">
        <v>66</v>
      </c>
      <c r="N28" s="50">
        <v>44</v>
      </c>
      <c r="O28" s="152">
        <v>74</v>
      </c>
      <c r="P28" s="56">
        <f t="shared" si="0"/>
        <v>624</v>
      </c>
    </row>
    <row r="29" spans="1:17" ht="21">
      <c r="A29" s="221"/>
      <c r="B29" s="63" t="s">
        <v>10</v>
      </c>
      <c r="C29" s="49">
        <v>55</v>
      </c>
      <c r="D29" s="49">
        <v>43</v>
      </c>
      <c r="E29" s="49">
        <v>14</v>
      </c>
      <c r="F29" s="49">
        <v>36</v>
      </c>
      <c r="G29" s="49">
        <v>66</v>
      </c>
      <c r="H29" s="49">
        <v>40</v>
      </c>
      <c r="I29" s="49">
        <v>30</v>
      </c>
      <c r="J29" s="49">
        <v>67</v>
      </c>
      <c r="K29" s="49">
        <v>43</v>
      </c>
      <c r="L29" s="49">
        <v>62</v>
      </c>
      <c r="M29" s="49">
        <v>64</v>
      </c>
      <c r="N29" s="49">
        <v>46</v>
      </c>
      <c r="O29" s="152">
        <v>82</v>
      </c>
      <c r="P29" s="56">
        <f t="shared" si="0"/>
        <v>648</v>
      </c>
    </row>
    <row r="30" spans="1:17" ht="21">
      <c r="A30" s="222"/>
      <c r="B30" s="64" t="s">
        <v>11</v>
      </c>
      <c r="C30" s="59">
        <f t="shared" ref="C30:O30" si="9">SUM(C28:C29)</f>
        <v>94</v>
      </c>
      <c r="D30" s="59">
        <f t="shared" si="9"/>
        <v>84</v>
      </c>
      <c r="E30" s="59">
        <f t="shared" si="9"/>
        <v>29</v>
      </c>
      <c r="F30" s="59">
        <f t="shared" si="9"/>
        <v>89</v>
      </c>
      <c r="G30" s="59">
        <f t="shared" si="9"/>
        <v>133</v>
      </c>
      <c r="H30" s="59">
        <f t="shared" si="9"/>
        <v>81</v>
      </c>
      <c r="I30" s="59">
        <f t="shared" si="9"/>
        <v>62</v>
      </c>
      <c r="J30" s="59">
        <f t="shared" si="9"/>
        <v>115</v>
      </c>
      <c r="K30" s="59">
        <f t="shared" si="9"/>
        <v>92</v>
      </c>
      <c r="L30" s="59">
        <f t="shared" si="9"/>
        <v>117</v>
      </c>
      <c r="M30" s="59">
        <f t="shared" si="9"/>
        <v>130</v>
      </c>
      <c r="N30" s="59">
        <f t="shared" si="9"/>
        <v>90</v>
      </c>
      <c r="O30" s="59">
        <f t="shared" si="9"/>
        <v>156</v>
      </c>
      <c r="P30" s="149">
        <f t="shared" si="0"/>
        <v>1272</v>
      </c>
    </row>
    <row r="31" spans="1:17" ht="21">
      <c r="A31" s="220">
        <v>9</v>
      </c>
      <c r="B31" s="63" t="s">
        <v>9</v>
      </c>
      <c r="C31" s="50">
        <v>48</v>
      </c>
      <c r="D31" s="50">
        <v>60</v>
      </c>
      <c r="E31" s="50">
        <v>20</v>
      </c>
      <c r="F31" s="50">
        <v>51</v>
      </c>
      <c r="G31" s="50">
        <v>81</v>
      </c>
      <c r="H31" s="50">
        <v>42</v>
      </c>
      <c r="I31" s="50">
        <v>33</v>
      </c>
      <c r="J31" s="50">
        <v>62</v>
      </c>
      <c r="K31" s="50">
        <v>37</v>
      </c>
      <c r="L31" s="50">
        <v>67</v>
      </c>
      <c r="M31" s="50">
        <v>59</v>
      </c>
      <c r="N31" s="50">
        <v>37</v>
      </c>
      <c r="O31" s="152">
        <v>82</v>
      </c>
      <c r="P31" s="56">
        <f t="shared" si="0"/>
        <v>679</v>
      </c>
    </row>
    <row r="32" spans="1:17" ht="21">
      <c r="A32" s="221"/>
      <c r="B32" s="63" t="s">
        <v>10</v>
      </c>
      <c r="C32" s="49">
        <v>48</v>
      </c>
      <c r="D32" s="49">
        <v>47</v>
      </c>
      <c r="E32" s="49">
        <v>11</v>
      </c>
      <c r="F32" s="49">
        <v>41</v>
      </c>
      <c r="G32" s="49">
        <v>71</v>
      </c>
      <c r="H32" s="49">
        <v>31</v>
      </c>
      <c r="I32" s="49">
        <v>24</v>
      </c>
      <c r="J32" s="49">
        <v>51</v>
      </c>
      <c r="K32" s="49">
        <v>34</v>
      </c>
      <c r="L32" s="49">
        <v>48</v>
      </c>
      <c r="M32" s="49">
        <v>58</v>
      </c>
      <c r="N32" s="49">
        <v>39</v>
      </c>
      <c r="O32" s="152">
        <v>104</v>
      </c>
      <c r="P32" s="56">
        <f t="shared" si="0"/>
        <v>607</v>
      </c>
    </row>
    <row r="33" spans="1:16" ht="21">
      <c r="A33" s="222"/>
      <c r="B33" s="65" t="s">
        <v>11</v>
      </c>
      <c r="C33" s="60">
        <f t="shared" ref="C33:O33" si="10">SUM(C31:C32)</f>
        <v>96</v>
      </c>
      <c r="D33" s="60">
        <f t="shared" si="10"/>
        <v>107</v>
      </c>
      <c r="E33" s="60">
        <f t="shared" si="10"/>
        <v>31</v>
      </c>
      <c r="F33" s="60">
        <f t="shared" si="10"/>
        <v>92</v>
      </c>
      <c r="G33" s="60">
        <f t="shared" si="10"/>
        <v>152</v>
      </c>
      <c r="H33" s="60">
        <f t="shared" si="10"/>
        <v>73</v>
      </c>
      <c r="I33" s="60">
        <f t="shared" si="10"/>
        <v>57</v>
      </c>
      <c r="J33" s="60">
        <f t="shared" si="10"/>
        <v>113</v>
      </c>
      <c r="K33" s="60">
        <f t="shared" si="10"/>
        <v>71</v>
      </c>
      <c r="L33" s="60">
        <f t="shared" si="10"/>
        <v>115</v>
      </c>
      <c r="M33" s="60">
        <f t="shared" si="10"/>
        <v>117</v>
      </c>
      <c r="N33" s="60">
        <f t="shared" si="10"/>
        <v>76</v>
      </c>
      <c r="O33" s="60">
        <f t="shared" si="10"/>
        <v>186</v>
      </c>
      <c r="P33" s="149">
        <f t="shared" si="0"/>
        <v>1286</v>
      </c>
    </row>
    <row r="34" spans="1:16" ht="21">
      <c r="A34" s="220">
        <v>10</v>
      </c>
      <c r="B34" s="63" t="s">
        <v>9</v>
      </c>
      <c r="C34" s="50">
        <v>53</v>
      </c>
      <c r="D34" s="50">
        <v>46</v>
      </c>
      <c r="E34" s="50">
        <v>23</v>
      </c>
      <c r="F34" s="50">
        <v>52</v>
      </c>
      <c r="G34" s="50">
        <v>92</v>
      </c>
      <c r="H34" s="50">
        <v>54</v>
      </c>
      <c r="I34" s="50">
        <v>47</v>
      </c>
      <c r="J34" s="50">
        <v>70</v>
      </c>
      <c r="K34" s="50">
        <v>48</v>
      </c>
      <c r="L34" s="50">
        <v>63</v>
      </c>
      <c r="M34" s="50">
        <v>74</v>
      </c>
      <c r="N34" s="50">
        <v>38</v>
      </c>
      <c r="O34" s="152">
        <v>81</v>
      </c>
      <c r="P34" s="56">
        <f t="shared" si="0"/>
        <v>741</v>
      </c>
    </row>
    <row r="35" spans="1:16" ht="21">
      <c r="A35" s="221"/>
      <c r="B35" s="63" t="s">
        <v>10</v>
      </c>
      <c r="C35" s="49">
        <v>50</v>
      </c>
      <c r="D35" s="49">
        <v>34</v>
      </c>
      <c r="E35" s="49">
        <v>16</v>
      </c>
      <c r="F35" s="49">
        <v>55</v>
      </c>
      <c r="G35" s="49">
        <v>52</v>
      </c>
      <c r="H35" s="49">
        <v>40</v>
      </c>
      <c r="I35" s="49">
        <v>36</v>
      </c>
      <c r="J35" s="49">
        <v>59</v>
      </c>
      <c r="K35" s="49">
        <v>31</v>
      </c>
      <c r="L35" s="49">
        <v>65</v>
      </c>
      <c r="M35" s="49">
        <v>87</v>
      </c>
      <c r="N35" s="49">
        <v>45</v>
      </c>
      <c r="O35" s="152">
        <v>54</v>
      </c>
      <c r="P35" s="56">
        <f t="shared" si="0"/>
        <v>624</v>
      </c>
    </row>
    <row r="36" spans="1:16" ht="21">
      <c r="A36" s="222"/>
      <c r="B36" s="65" t="s">
        <v>11</v>
      </c>
      <c r="C36" s="60">
        <f t="shared" ref="C36:N36" si="11">SUM(C34:C35)</f>
        <v>103</v>
      </c>
      <c r="D36" s="60">
        <f t="shared" si="11"/>
        <v>80</v>
      </c>
      <c r="E36" s="60">
        <f t="shared" si="11"/>
        <v>39</v>
      </c>
      <c r="F36" s="60">
        <f t="shared" si="11"/>
        <v>107</v>
      </c>
      <c r="G36" s="60">
        <f t="shared" si="11"/>
        <v>144</v>
      </c>
      <c r="H36" s="60">
        <f t="shared" si="11"/>
        <v>94</v>
      </c>
      <c r="I36" s="60">
        <f t="shared" si="11"/>
        <v>83</v>
      </c>
      <c r="J36" s="60">
        <f t="shared" si="11"/>
        <v>129</v>
      </c>
      <c r="K36" s="60">
        <f t="shared" si="11"/>
        <v>79</v>
      </c>
      <c r="L36" s="60">
        <f t="shared" si="11"/>
        <v>128</v>
      </c>
      <c r="M36" s="60">
        <f t="shared" si="11"/>
        <v>161</v>
      </c>
      <c r="N36" s="60">
        <f t="shared" si="11"/>
        <v>83</v>
      </c>
      <c r="O36" s="60">
        <v>69</v>
      </c>
      <c r="P36" s="149">
        <f t="shared" si="0"/>
        <v>1299</v>
      </c>
    </row>
    <row r="37" spans="1:16" ht="21">
      <c r="A37" s="220">
        <v>11</v>
      </c>
      <c r="B37" s="63" t="s">
        <v>9</v>
      </c>
      <c r="C37" s="50">
        <v>59</v>
      </c>
      <c r="D37" s="50">
        <v>43</v>
      </c>
      <c r="E37" s="50">
        <v>21</v>
      </c>
      <c r="F37" s="50">
        <v>57</v>
      </c>
      <c r="G37" s="50">
        <v>84</v>
      </c>
      <c r="H37" s="50">
        <v>54</v>
      </c>
      <c r="I37" s="50">
        <v>26</v>
      </c>
      <c r="J37" s="50">
        <v>72</v>
      </c>
      <c r="K37" s="50">
        <v>32</v>
      </c>
      <c r="L37" s="50">
        <v>58</v>
      </c>
      <c r="M37" s="50">
        <v>63</v>
      </c>
      <c r="N37" s="50">
        <v>39</v>
      </c>
      <c r="O37" s="152">
        <v>69</v>
      </c>
      <c r="P37" s="56">
        <f t="shared" si="0"/>
        <v>677</v>
      </c>
    </row>
    <row r="38" spans="1:16" ht="21">
      <c r="A38" s="221"/>
      <c r="B38" s="63" t="s">
        <v>10</v>
      </c>
      <c r="C38" s="49">
        <v>45</v>
      </c>
      <c r="D38" s="49">
        <v>43</v>
      </c>
      <c r="E38" s="49">
        <v>23</v>
      </c>
      <c r="F38" s="49">
        <v>44</v>
      </c>
      <c r="G38" s="49">
        <v>71</v>
      </c>
      <c r="H38" s="49">
        <v>43</v>
      </c>
      <c r="I38" s="49">
        <v>33</v>
      </c>
      <c r="J38" s="49">
        <v>45</v>
      </c>
      <c r="K38" s="49">
        <v>42</v>
      </c>
      <c r="L38" s="49">
        <v>49</v>
      </c>
      <c r="M38" s="49">
        <v>60</v>
      </c>
      <c r="N38" s="49">
        <v>46</v>
      </c>
      <c r="O38" s="152">
        <v>77</v>
      </c>
      <c r="P38" s="56">
        <f t="shared" si="0"/>
        <v>621</v>
      </c>
    </row>
    <row r="39" spans="1:16" ht="21">
      <c r="A39" s="222"/>
      <c r="B39" s="65" t="s">
        <v>11</v>
      </c>
      <c r="C39" s="60">
        <f t="shared" ref="C39:N39" si="12">SUM(C37:C38)</f>
        <v>104</v>
      </c>
      <c r="D39" s="60">
        <f t="shared" si="12"/>
        <v>86</v>
      </c>
      <c r="E39" s="60">
        <f t="shared" si="12"/>
        <v>44</v>
      </c>
      <c r="F39" s="60">
        <f t="shared" si="12"/>
        <v>101</v>
      </c>
      <c r="G39" s="60">
        <f t="shared" si="12"/>
        <v>155</v>
      </c>
      <c r="H39" s="60">
        <f t="shared" si="12"/>
        <v>97</v>
      </c>
      <c r="I39" s="60">
        <f t="shared" si="12"/>
        <v>59</v>
      </c>
      <c r="J39" s="60">
        <f t="shared" si="12"/>
        <v>117</v>
      </c>
      <c r="K39" s="60">
        <f t="shared" si="12"/>
        <v>74</v>
      </c>
      <c r="L39" s="60">
        <f t="shared" si="12"/>
        <v>107</v>
      </c>
      <c r="M39" s="60">
        <f t="shared" si="12"/>
        <v>123</v>
      </c>
      <c r="N39" s="60">
        <f t="shared" si="12"/>
        <v>85</v>
      </c>
      <c r="O39" s="59">
        <f>SUM(O31:O32)</f>
        <v>186</v>
      </c>
      <c r="P39" s="149">
        <f t="shared" si="0"/>
        <v>1338</v>
      </c>
    </row>
    <row r="40" spans="1:16" ht="21">
      <c r="A40" s="220">
        <v>12</v>
      </c>
      <c r="B40" s="63" t="s">
        <v>9</v>
      </c>
      <c r="C40" s="50">
        <v>43</v>
      </c>
      <c r="D40" s="50">
        <v>34</v>
      </c>
      <c r="E40" s="50">
        <v>18</v>
      </c>
      <c r="F40" s="50">
        <v>60</v>
      </c>
      <c r="G40" s="50">
        <v>78</v>
      </c>
      <c r="H40" s="50">
        <v>54</v>
      </c>
      <c r="I40" s="50">
        <v>35</v>
      </c>
      <c r="J40" s="50">
        <v>52</v>
      </c>
      <c r="K40" s="50">
        <v>52</v>
      </c>
      <c r="L40" s="50">
        <v>66</v>
      </c>
      <c r="M40" s="50">
        <v>75</v>
      </c>
      <c r="N40" s="50">
        <v>56</v>
      </c>
      <c r="O40" s="152">
        <v>81</v>
      </c>
      <c r="P40" s="56">
        <f t="shared" si="0"/>
        <v>704</v>
      </c>
    </row>
    <row r="41" spans="1:16" ht="21">
      <c r="A41" s="221"/>
      <c r="B41" s="63" t="s">
        <v>10</v>
      </c>
      <c r="C41" s="49">
        <v>49</v>
      </c>
      <c r="D41" s="49">
        <v>48</v>
      </c>
      <c r="E41" s="49">
        <v>19</v>
      </c>
      <c r="F41" s="49">
        <v>54</v>
      </c>
      <c r="G41" s="49">
        <v>66</v>
      </c>
      <c r="H41" s="49">
        <v>47</v>
      </c>
      <c r="I41" s="49">
        <v>36</v>
      </c>
      <c r="J41" s="49">
        <v>67</v>
      </c>
      <c r="K41" s="49">
        <v>52</v>
      </c>
      <c r="L41" s="49">
        <v>64</v>
      </c>
      <c r="M41" s="49">
        <v>56</v>
      </c>
      <c r="N41" s="49">
        <v>61</v>
      </c>
      <c r="O41" s="152">
        <v>71</v>
      </c>
      <c r="P41" s="56">
        <f t="shared" si="0"/>
        <v>690</v>
      </c>
    </row>
    <row r="42" spans="1:16" ht="21">
      <c r="A42" s="222"/>
      <c r="B42" s="65" t="s">
        <v>11</v>
      </c>
      <c r="C42" s="60">
        <f t="shared" ref="C42:O42" si="13">SUM(C40:C41)</f>
        <v>92</v>
      </c>
      <c r="D42" s="60">
        <f t="shared" si="13"/>
        <v>82</v>
      </c>
      <c r="E42" s="60">
        <f t="shared" si="13"/>
        <v>37</v>
      </c>
      <c r="F42" s="60">
        <f t="shared" si="13"/>
        <v>114</v>
      </c>
      <c r="G42" s="60">
        <f t="shared" si="13"/>
        <v>144</v>
      </c>
      <c r="H42" s="60">
        <f t="shared" si="13"/>
        <v>101</v>
      </c>
      <c r="I42" s="60">
        <f t="shared" si="13"/>
        <v>71</v>
      </c>
      <c r="J42" s="60">
        <f t="shared" si="13"/>
        <v>119</v>
      </c>
      <c r="K42" s="60">
        <f t="shared" si="13"/>
        <v>104</v>
      </c>
      <c r="L42" s="60">
        <f t="shared" si="13"/>
        <v>130</v>
      </c>
      <c r="M42" s="60">
        <f t="shared" si="13"/>
        <v>131</v>
      </c>
      <c r="N42" s="60">
        <f t="shared" si="13"/>
        <v>117</v>
      </c>
      <c r="O42" s="59">
        <f t="shared" si="13"/>
        <v>152</v>
      </c>
      <c r="P42" s="149">
        <f t="shared" si="0"/>
        <v>1394</v>
      </c>
    </row>
    <row r="43" spans="1:16" ht="21">
      <c r="A43" s="220">
        <v>13</v>
      </c>
      <c r="B43" s="63" t="s">
        <v>9</v>
      </c>
      <c r="C43" s="50">
        <v>56</v>
      </c>
      <c r="D43" s="50">
        <v>42</v>
      </c>
      <c r="E43" s="50">
        <v>23</v>
      </c>
      <c r="F43" s="50">
        <v>37</v>
      </c>
      <c r="G43" s="50">
        <v>66</v>
      </c>
      <c r="H43" s="50">
        <v>50</v>
      </c>
      <c r="I43" s="50">
        <v>30</v>
      </c>
      <c r="J43" s="50">
        <v>54</v>
      </c>
      <c r="K43" s="50">
        <v>44</v>
      </c>
      <c r="L43" s="50">
        <v>55</v>
      </c>
      <c r="M43" s="50">
        <v>60</v>
      </c>
      <c r="N43" s="50">
        <v>48</v>
      </c>
      <c r="O43" s="152">
        <v>82</v>
      </c>
      <c r="P43" s="56">
        <f t="shared" si="0"/>
        <v>647</v>
      </c>
    </row>
    <row r="44" spans="1:16" ht="21">
      <c r="A44" s="221"/>
      <c r="B44" s="63" t="s">
        <v>10</v>
      </c>
      <c r="C44" s="49">
        <v>60</v>
      </c>
      <c r="D44" s="49">
        <v>53</v>
      </c>
      <c r="E44" s="49">
        <v>20</v>
      </c>
      <c r="F44" s="49">
        <v>48</v>
      </c>
      <c r="G44" s="49">
        <v>73</v>
      </c>
      <c r="H44" s="49">
        <v>60</v>
      </c>
      <c r="I44" s="49">
        <v>32</v>
      </c>
      <c r="J44" s="49">
        <v>63</v>
      </c>
      <c r="K44" s="49">
        <v>39</v>
      </c>
      <c r="L44" s="49">
        <v>45</v>
      </c>
      <c r="M44" s="49">
        <v>68</v>
      </c>
      <c r="N44" s="49">
        <v>46</v>
      </c>
      <c r="O44" s="152">
        <v>83</v>
      </c>
      <c r="P44" s="56">
        <f t="shared" si="0"/>
        <v>690</v>
      </c>
    </row>
    <row r="45" spans="1:16" ht="21">
      <c r="A45" s="222"/>
      <c r="B45" s="65" t="s">
        <v>11</v>
      </c>
      <c r="C45" s="60">
        <f t="shared" ref="C45:O45" si="14">SUM(C43:C44)</f>
        <v>116</v>
      </c>
      <c r="D45" s="60">
        <f t="shared" si="14"/>
        <v>95</v>
      </c>
      <c r="E45" s="60">
        <f t="shared" si="14"/>
        <v>43</v>
      </c>
      <c r="F45" s="60">
        <f t="shared" si="14"/>
        <v>85</v>
      </c>
      <c r="G45" s="60">
        <f t="shared" si="14"/>
        <v>139</v>
      </c>
      <c r="H45" s="60">
        <f t="shared" si="14"/>
        <v>110</v>
      </c>
      <c r="I45" s="60">
        <f t="shared" si="14"/>
        <v>62</v>
      </c>
      <c r="J45" s="60">
        <f t="shared" si="14"/>
        <v>117</v>
      </c>
      <c r="K45" s="60">
        <f t="shared" si="14"/>
        <v>83</v>
      </c>
      <c r="L45" s="60">
        <f t="shared" si="14"/>
        <v>100</v>
      </c>
      <c r="M45" s="60">
        <f t="shared" si="14"/>
        <v>128</v>
      </c>
      <c r="N45" s="60">
        <f t="shared" si="14"/>
        <v>94</v>
      </c>
      <c r="O45" s="59">
        <f t="shared" si="14"/>
        <v>165</v>
      </c>
      <c r="P45" s="149">
        <f t="shared" si="0"/>
        <v>1337</v>
      </c>
    </row>
    <row r="46" spans="1:16" ht="21">
      <c r="A46" s="220">
        <v>14</v>
      </c>
      <c r="B46" s="63" t="s">
        <v>9</v>
      </c>
      <c r="C46" s="50">
        <v>67</v>
      </c>
      <c r="D46" s="50">
        <v>56</v>
      </c>
      <c r="E46" s="50">
        <v>27</v>
      </c>
      <c r="F46" s="50">
        <v>60</v>
      </c>
      <c r="G46" s="50">
        <v>79</v>
      </c>
      <c r="H46" s="50">
        <v>48</v>
      </c>
      <c r="I46" s="50">
        <v>41</v>
      </c>
      <c r="J46" s="50">
        <v>52</v>
      </c>
      <c r="K46" s="50">
        <v>44</v>
      </c>
      <c r="L46" s="50">
        <v>53</v>
      </c>
      <c r="M46" s="50">
        <v>79</v>
      </c>
      <c r="N46" s="50">
        <v>49</v>
      </c>
      <c r="O46" s="152">
        <v>81</v>
      </c>
      <c r="P46" s="56">
        <f t="shared" si="0"/>
        <v>736</v>
      </c>
    </row>
    <row r="47" spans="1:16" ht="21">
      <c r="A47" s="221"/>
      <c r="B47" s="63" t="s">
        <v>10</v>
      </c>
      <c r="C47" s="49">
        <v>53</v>
      </c>
      <c r="D47" s="49">
        <v>48</v>
      </c>
      <c r="E47" s="49">
        <v>22</v>
      </c>
      <c r="F47" s="49">
        <v>57</v>
      </c>
      <c r="G47" s="49">
        <v>65</v>
      </c>
      <c r="H47" s="49">
        <v>50</v>
      </c>
      <c r="I47" s="49">
        <v>21</v>
      </c>
      <c r="J47" s="49">
        <v>55</v>
      </c>
      <c r="K47" s="49">
        <v>36</v>
      </c>
      <c r="L47" s="49">
        <v>62</v>
      </c>
      <c r="M47" s="49">
        <v>71</v>
      </c>
      <c r="N47" s="49">
        <v>42</v>
      </c>
      <c r="O47" s="152">
        <v>83</v>
      </c>
      <c r="P47" s="56">
        <f t="shared" si="0"/>
        <v>665</v>
      </c>
    </row>
    <row r="48" spans="1:16" ht="21">
      <c r="A48" s="222"/>
      <c r="B48" s="65" t="s">
        <v>11</v>
      </c>
      <c r="C48" s="60">
        <f t="shared" ref="C48:O48" si="15">SUM(C46:C47)</f>
        <v>120</v>
      </c>
      <c r="D48" s="60">
        <f t="shared" si="15"/>
        <v>104</v>
      </c>
      <c r="E48" s="60">
        <f t="shared" si="15"/>
        <v>49</v>
      </c>
      <c r="F48" s="60">
        <f t="shared" si="15"/>
        <v>117</v>
      </c>
      <c r="G48" s="60">
        <f t="shared" si="15"/>
        <v>144</v>
      </c>
      <c r="H48" s="60">
        <f t="shared" si="15"/>
        <v>98</v>
      </c>
      <c r="I48" s="60">
        <f t="shared" si="15"/>
        <v>62</v>
      </c>
      <c r="J48" s="60">
        <f t="shared" si="15"/>
        <v>107</v>
      </c>
      <c r="K48" s="60">
        <f t="shared" si="15"/>
        <v>80</v>
      </c>
      <c r="L48" s="60">
        <f t="shared" si="15"/>
        <v>115</v>
      </c>
      <c r="M48" s="60">
        <f t="shared" si="15"/>
        <v>150</v>
      </c>
      <c r="N48" s="60">
        <f t="shared" si="15"/>
        <v>91</v>
      </c>
      <c r="O48" s="60">
        <f t="shared" si="15"/>
        <v>164</v>
      </c>
      <c r="P48" s="149">
        <f t="shared" si="0"/>
        <v>1401</v>
      </c>
    </row>
    <row r="49" spans="1:16" ht="21">
      <c r="A49" s="220">
        <v>15</v>
      </c>
      <c r="B49" s="63" t="s">
        <v>9</v>
      </c>
      <c r="C49" s="50">
        <v>52</v>
      </c>
      <c r="D49" s="50">
        <v>46</v>
      </c>
      <c r="E49" s="50">
        <v>21</v>
      </c>
      <c r="F49" s="50">
        <v>65</v>
      </c>
      <c r="G49" s="50">
        <v>69</v>
      </c>
      <c r="H49" s="50">
        <v>47</v>
      </c>
      <c r="I49" s="50">
        <v>44</v>
      </c>
      <c r="J49" s="50">
        <v>64</v>
      </c>
      <c r="K49" s="50">
        <v>46</v>
      </c>
      <c r="L49" s="50">
        <v>61</v>
      </c>
      <c r="M49" s="50">
        <v>77</v>
      </c>
      <c r="N49" s="50">
        <v>35</v>
      </c>
      <c r="O49" s="152">
        <v>78</v>
      </c>
      <c r="P49" s="56">
        <f t="shared" si="0"/>
        <v>705</v>
      </c>
    </row>
    <row r="50" spans="1:16" ht="21">
      <c r="A50" s="221"/>
      <c r="B50" s="63" t="s">
        <v>10</v>
      </c>
      <c r="C50" s="49">
        <v>50</v>
      </c>
      <c r="D50" s="49">
        <v>61</v>
      </c>
      <c r="E50" s="49">
        <v>19</v>
      </c>
      <c r="F50" s="49">
        <v>51</v>
      </c>
      <c r="G50" s="49">
        <v>71</v>
      </c>
      <c r="H50" s="49">
        <v>51</v>
      </c>
      <c r="I50" s="49">
        <v>31</v>
      </c>
      <c r="J50" s="49">
        <v>60</v>
      </c>
      <c r="K50" s="49">
        <v>49</v>
      </c>
      <c r="L50" s="49">
        <v>67</v>
      </c>
      <c r="M50" s="49">
        <v>77</v>
      </c>
      <c r="N50" s="49">
        <v>42</v>
      </c>
      <c r="O50" s="152">
        <v>76</v>
      </c>
      <c r="P50" s="56">
        <f t="shared" si="0"/>
        <v>705</v>
      </c>
    </row>
    <row r="51" spans="1:16" ht="21">
      <c r="A51" s="222"/>
      <c r="B51" s="65" t="s">
        <v>11</v>
      </c>
      <c r="C51" s="60">
        <f t="shared" ref="C51:O51" si="16">SUM(C49:C50)</f>
        <v>102</v>
      </c>
      <c r="D51" s="60">
        <f t="shared" si="16"/>
        <v>107</v>
      </c>
      <c r="E51" s="60">
        <f t="shared" si="16"/>
        <v>40</v>
      </c>
      <c r="F51" s="60">
        <f t="shared" si="16"/>
        <v>116</v>
      </c>
      <c r="G51" s="60">
        <f t="shared" si="16"/>
        <v>140</v>
      </c>
      <c r="H51" s="60">
        <f t="shared" si="16"/>
        <v>98</v>
      </c>
      <c r="I51" s="60">
        <f t="shared" si="16"/>
        <v>75</v>
      </c>
      <c r="J51" s="60">
        <f t="shared" si="16"/>
        <v>124</v>
      </c>
      <c r="K51" s="60">
        <f t="shared" si="16"/>
        <v>95</v>
      </c>
      <c r="L51" s="60">
        <f t="shared" si="16"/>
        <v>128</v>
      </c>
      <c r="M51" s="60">
        <f t="shared" si="16"/>
        <v>154</v>
      </c>
      <c r="N51" s="60">
        <f t="shared" si="16"/>
        <v>77</v>
      </c>
      <c r="O51" s="59">
        <f t="shared" si="16"/>
        <v>154</v>
      </c>
      <c r="P51" s="149">
        <f t="shared" si="0"/>
        <v>1410</v>
      </c>
    </row>
    <row r="52" spans="1:16" ht="21">
      <c r="A52" s="223">
        <v>16</v>
      </c>
      <c r="B52" s="63" t="s">
        <v>9</v>
      </c>
      <c r="C52" s="50">
        <v>47</v>
      </c>
      <c r="D52" s="50">
        <v>64</v>
      </c>
      <c r="E52" s="50">
        <v>23</v>
      </c>
      <c r="F52" s="50">
        <v>70</v>
      </c>
      <c r="G52" s="50">
        <v>92</v>
      </c>
      <c r="H52" s="50">
        <v>57</v>
      </c>
      <c r="I52" s="50">
        <v>38</v>
      </c>
      <c r="J52" s="50">
        <v>71</v>
      </c>
      <c r="K52" s="50">
        <v>55</v>
      </c>
      <c r="L52" s="50">
        <v>61</v>
      </c>
      <c r="M52" s="50">
        <v>87</v>
      </c>
      <c r="N52" s="50">
        <v>63</v>
      </c>
      <c r="O52" s="152">
        <v>81</v>
      </c>
      <c r="P52" s="56">
        <f t="shared" si="0"/>
        <v>809</v>
      </c>
    </row>
    <row r="53" spans="1:16" ht="21">
      <c r="A53" s="224"/>
      <c r="B53" s="63" t="s">
        <v>10</v>
      </c>
      <c r="C53" s="49">
        <v>54</v>
      </c>
      <c r="D53" s="49">
        <v>39</v>
      </c>
      <c r="E53" s="49">
        <v>18</v>
      </c>
      <c r="F53" s="49">
        <v>47</v>
      </c>
      <c r="G53" s="49">
        <v>68</v>
      </c>
      <c r="H53" s="49">
        <v>47</v>
      </c>
      <c r="I53" s="49">
        <v>40</v>
      </c>
      <c r="J53" s="49">
        <v>56</v>
      </c>
      <c r="K53" s="49">
        <v>39</v>
      </c>
      <c r="L53" s="49">
        <v>57</v>
      </c>
      <c r="M53" s="49">
        <v>84</v>
      </c>
      <c r="N53" s="49">
        <v>48</v>
      </c>
      <c r="O53" s="152">
        <v>82</v>
      </c>
      <c r="P53" s="56">
        <f t="shared" si="0"/>
        <v>679</v>
      </c>
    </row>
    <row r="54" spans="1:16" ht="21">
      <c r="A54" s="225"/>
      <c r="B54" s="65" t="s">
        <v>11</v>
      </c>
      <c r="C54" s="60">
        <f t="shared" ref="C54:O54" si="17">SUM(C52:C53)</f>
        <v>101</v>
      </c>
      <c r="D54" s="60">
        <f t="shared" si="17"/>
        <v>103</v>
      </c>
      <c r="E54" s="60">
        <f t="shared" si="17"/>
        <v>41</v>
      </c>
      <c r="F54" s="60">
        <f t="shared" si="17"/>
        <v>117</v>
      </c>
      <c r="G54" s="60">
        <f t="shared" si="17"/>
        <v>160</v>
      </c>
      <c r="H54" s="60">
        <f t="shared" si="17"/>
        <v>104</v>
      </c>
      <c r="I54" s="60">
        <f t="shared" si="17"/>
        <v>78</v>
      </c>
      <c r="J54" s="60">
        <f t="shared" si="17"/>
        <v>127</v>
      </c>
      <c r="K54" s="60">
        <f t="shared" si="17"/>
        <v>94</v>
      </c>
      <c r="L54" s="60">
        <f t="shared" si="17"/>
        <v>118</v>
      </c>
      <c r="M54" s="60">
        <f t="shared" si="17"/>
        <v>171</v>
      </c>
      <c r="N54" s="60">
        <f t="shared" si="17"/>
        <v>111</v>
      </c>
      <c r="O54" s="59">
        <f t="shared" si="17"/>
        <v>163</v>
      </c>
      <c r="P54" s="149">
        <f t="shared" si="0"/>
        <v>1488</v>
      </c>
    </row>
    <row r="55" spans="1:16" ht="21">
      <c r="A55" s="220">
        <v>17</v>
      </c>
      <c r="B55" s="63" t="s">
        <v>9</v>
      </c>
      <c r="C55" s="50">
        <v>54</v>
      </c>
      <c r="D55" s="50">
        <v>48</v>
      </c>
      <c r="E55" s="50">
        <v>18</v>
      </c>
      <c r="F55" s="50">
        <v>69</v>
      </c>
      <c r="G55" s="50">
        <v>89</v>
      </c>
      <c r="H55" s="50">
        <v>50</v>
      </c>
      <c r="I55" s="50">
        <v>50</v>
      </c>
      <c r="J55" s="50">
        <v>78</v>
      </c>
      <c r="K55" s="50">
        <v>50</v>
      </c>
      <c r="L55" s="50">
        <v>90</v>
      </c>
      <c r="M55" s="50">
        <v>86</v>
      </c>
      <c r="N55" s="50">
        <v>51</v>
      </c>
      <c r="O55" s="152">
        <v>85</v>
      </c>
      <c r="P55" s="56">
        <f t="shared" si="0"/>
        <v>818</v>
      </c>
    </row>
    <row r="56" spans="1:16" ht="21">
      <c r="A56" s="221"/>
      <c r="B56" s="63" t="s">
        <v>10</v>
      </c>
      <c r="C56" s="49">
        <v>61</v>
      </c>
      <c r="D56" s="49">
        <v>48</v>
      </c>
      <c r="E56" s="49">
        <v>15</v>
      </c>
      <c r="F56" s="49">
        <v>50</v>
      </c>
      <c r="G56" s="49">
        <v>86</v>
      </c>
      <c r="H56" s="49">
        <v>58</v>
      </c>
      <c r="I56" s="49">
        <v>41</v>
      </c>
      <c r="J56" s="49">
        <v>69</v>
      </c>
      <c r="K56" s="49">
        <v>41</v>
      </c>
      <c r="L56" s="49">
        <v>62</v>
      </c>
      <c r="M56" s="49">
        <v>71</v>
      </c>
      <c r="N56" s="49">
        <v>44</v>
      </c>
      <c r="O56" s="152">
        <v>76</v>
      </c>
      <c r="P56" s="56">
        <f t="shared" si="0"/>
        <v>722</v>
      </c>
    </row>
    <row r="57" spans="1:16" ht="21">
      <c r="A57" s="222"/>
      <c r="B57" s="65" t="s">
        <v>11</v>
      </c>
      <c r="C57" s="60">
        <f t="shared" ref="C57:O57" si="18">SUM(C55:C56)</f>
        <v>115</v>
      </c>
      <c r="D57" s="60">
        <f t="shared" si="18"/>
        <v>96</v>
      </c>
      <c r="E57" s="60">
        <f t="shared" si="18"/>
        <v>33</v>
      </c>
      <c r="F57" s="60">
        <f t="shared" si="18"/>
        <v>119</v>
      </c>
      <c r="G57" s="60">
        <f t="shared" si="18"/>
        <v>175</v>
      </c>
      <c r="H57" s="60">
        <f t="shared" si="18"/>
        <v>108</v>
      </c>
      <c r="I57" s="60">
        <f t="shared" si="18"/>
        <v>91</v>
      </c>
      <c r="J57" s="60">
        <f t="shared" si="18"/>
        <v>147</v>
      </c>
      <c r="K57" s="60">
        <f t="shared" si="18"/>
        <v>91</v>
      </c>
      <c r="L57" s="60">
        <f t="shared" si="18"/>
        <v>152</v>
      </c>
      <c r="M57" s="60">
        <f t="shared" si="18"/>
        <v>157</v>
      </c>
      <c r="N57" s="60">
        <f t="shared" si="18"/>
        <v>95</v>
      </c>
      <c r="O57" s="59">
        <f t="shared" si="18"/>
        <v>161</v>
      </c>
      <c r="P57" s="149">
        <f t="shared" si="0"/>
        <v>1540</v>
      </c>
    </row>
    <row r="58" spans="1:16" ht="21">
      <c r="A58" s="220">
        <v>18</v>
      </c>
      <c r="B58" s="63" t="s">
        <v>9</v>
      </c>
      <c r="C58" s="50">
        <v>64</v>
      </c>
      <c r="D58" s="50">
        <v>44</v>
      </c>
      <c r="E58" s="50">
        <v>22</v>
      </c>
      <c r="F58" s="50">
        <v>68</v>
      </c>
      <c r="G58" s="50">
        <v>97</v>
      </c>
      <c r="H58" s="50">
        <v>60</v>
      </c>
      <c r="I58" s="50">
        <v>61</v>
      </c>
      <c r="J58" s="50">
        <v>76</v>
      </c>
      <c r="K58" s="50">
        <v>47</v>
      </c>
      <c r="L58" s="50">
        <v>65</v>
      </c>
      <c r="M58" s="50">
        <v>69</v>
      </c>
      <c r="N58" s="50">
        <v>45</v>
      </c>
      <c r="O58" s="152">
        <v>87</v>
      </c>
      <c r="P58" s="56">
        <f t="shared" si="0"/>
        <v>805</v>
      </c>
    </row>
    <row r="59" spans="1:16" ht="21">
      <c r="A59" s="221"/>
      <c r="B59" s="63" t="s">
        <v>10</v>
      </c>
      <c r="C59" s="49">
        <v>56</v>
      </c>
      <c r="D59" s="49">
        <v>42</v>
      </c>
      <c r="E59" s="49">
        <v>27</v>
      </c>
      <c r="F59" s="49">
        <v>49</v>
      </c>
      <c r="G59" s="49">
        <v>92</v>
      </c>
      <c r="H59" s="49">
        <v>43</v>
      </c>
      <c r="I59" s="49">
        <v>42</v>
      </c>
      <c r="J59" s="49">
        <v>74</v>
      </c>
      <c r="K59" s="49">
        <v>47</v>
      </c>
      <c r="L59" s="49">
        <v>60</v>
      </c>
      <c r="M59" s="49">
        <v>82</v>
      </c>
      <c r="N59" s="49">
        <v>51</v>
      </c>
      <c r="O59" s="152">
        <v>72</v>
      </c>
      <c r="P59" s="56">
        <f t="shared" si="0"/>
        <v>737</v>
      </c>
    </row>
    <row r="60" spans="1:16" ht="21">
      <c r="A60" s="222"/>
      <c r="B60" s="65" t="s">
        <v>11</v>
      </c>
      <c r="C60" s="60">
        <f t="shared" ref="C60:O60" si="19">SUM(C58:C59)</f>
        <v>120</v>
      </c>
      <c r="D60" s="60">
        <f t="shared" si="19"/>
        <v>86</v>
      </c>
      <c r="E60" s="60">
        <f t="shared" si="19"/>
        <v>49</v>
      </c>
      <c r="F60" s="60">
        <f t="shared" si="19"/>
        <v>117</v>
      </c>
      <c r="G60" s="60">
        <f t="shared" si="19"/>
        <v>189</v>
      </c>
      <c r="H60" s="60">
        <f t="shared" si="19"/>
        <v>103</v>
      </c>
      <c r="I60" s="60">
        <f t="shared" si="19"/>
        <v>103</v>
      </c>
      <c r="J60" s="60">
        <f t="shared" si="19"/>
        <v>150</v>
      </c>
      <c r="K60" s="60">
        <f t="shared" si="19"/>
        <v>94</v>
      </c>
      <c r="L60" s="60">
        <f t="shared" si="19"/>
        <v>125</v>
      </c>
      <c r="M60" s="60">
        <f t="shared" si="19"/>
        <v>151</v>
      </c>
      <c r="N60" s="60">
        <f t="shared" si="19"/>
        <v>96</v>
      </c>
      <c r="O60" s="59">
        <f t="shared" si="19"/>
        <v>159</v>
      </c>
      <c r="P60" s="149">
        <f t="shared" si="0"/>
        <v>1542</v>
      </c>
    </row>
    <row r="61" spans="1:16" ht="21">
      <c r="A61" s="220">
        <v>19</v>
      </c>
      <c r="B61" s="63" t="s">
        <v>9</v>
      </c>
      <c r="C61" s="50">
        <v>62</v>
      </c>
      <c r="D61" s="50">
        <v>56</v>
      </c>
      <c r="E61" s="50">
        <v>28</v>
      </c>
      <c r="F61" s="50">
        <v>72</v>
      </c>
      <c r="G61" s="50">
        <v>85</v>
      </c>
      <c r="H61" s="50">
        <v>56</v>
      </c>
      <c r="I61" s="50">
        <v>39</v>
      </c>
      <c r="J61" s="50">
        <v>68</v>
      </c>
      <c r="K61" s="50">
        <v>63</v>
      </c>
      <c r="L61" s="50">
        <v>66</v>
      </c>
      <c r="M61" s="50">
        <v>83</v>
      </c>
      <c r="N61" s="50">
        <v>51</v>
      </c>
      <c r="O61" s="152">
        <v>100</v>
      </c>
      <c r="P61" s="56">
        <f t="shared" si="0"/>
        <v>829</v>
      </c>
    </row>
    <row r="62" spans="1:16" ht="21">
      <c r="A62" s="221"/>
      <c r="B62" s="63" t="s">
        <v>10</v>
      </c>
      <c r="C62" s="49">
        <v>58</v>
      </c>
      <c r="D62" s="49">
        <v>45</v>
      </c>
      <c r="E62" s="49">
        <v>17</v>
      </c>
      <c r="F62" s="49">
        <v>62</v>
      </c>
      <c r="G62" s="49">
        <v>74</v>
      </c>
      <c r="H62" s="49">
        <v>48</v>
      </c>
      <c r="I62" s="49">
        <v>50</v>
      </c>
      <c r="J62" s="49">
        <v>59</v>
      </c>
      <c r="K62" s="49">
        <v>46</v>
      </c>
      <c r="L62" s="49">
        <v>92</v>
      </c>
      <c r="M62" s="49">
        <v>92</v>
      </c>
      <c r="N62" s="49">
        <v>48</v>
      </c>
      <c r="O62" s="152">
        <v>64</v>
      </c>
      <c r="P62" s="56">
        <f t="shared" si="0"/>
        <v>755</v>
      </c>
    </row>
    <row r="63" spans="1:16" ht="21">
      <c r="A63" s="222"/>
      <c r="B63" s="65" t="s">
        <v>11</v>
      </c>
      <c r="C63" s="60">
        <f t="shared" ref="C63:O63" si="20">SUM(C61:C62)</f>
        <v>120</v>
      </c>
      <c r="D63" s="60">
        <f t="shared" si="20"/>
        <v>101</v>
      </c>
      <c r="E63" s="60">
        <f t="shared" si="20"/>
        <v>45</v>
      </c>
      <c r="F63" s="60">
        <f t="shared" si="20"/>
        <v>134</v>
      </c>
      <c r="G63" s="60">
        <f t="shared" si="20"/>
        <v>159</v>
      </c>
      <c r="H63" s="60">
        <f t="shared" si="20"/>
        <v>104</v>
      </c>
      <c r="I63" s="60">
        <f t="shared" si="20"/>
        <v>89</v>
      </c>
      <c r="J63" s="60">
        <f t="shared" si="20"/>
        <v>127</v>
      </c>
      <c r="K63" s="60">
        <f t="shared" si="20"/>
        <v>109</v>
      </c>
      <c r="L63" s="60">
        <f t="shared" si="20"/>
        <v>158</v>
      </c>
      <c r="M63" s="60">
        <f t="shared" si="20"/>
        <v>175</v>
      </c>
      <c r="N63" s="60">
        <f t="shared" si="20"/>
        <v>99</v>
      </c>
      <c r="O63" s="59">
        <f t="shared" si="20"/>
        <v>164</v>
      </c>
      <c r="P63" s="149">
        <f t="shared" si="0"/>
        <v>1584</v>
      </c>
    </row>
    <row r="64" spans="1:16" ht="21">
      <c r="A64" s="220">
        <v>20</v>
      </c>
      <c r="B64" s="63" t="s">
        <v>9</v>
      </c>
      <c r="C64" s="50">
        <v>78</v>
      </c>
      <c r="D64" s="50">
        <v>53</v>
      </c>
      <c r="E64" s="50">
        <v>24</v>
      </c>
      <c r="F64" s="50">
        <v>72</v>
      </c>
      <c r="G64" s="50">
        <v>84</v>
      </c>
      <c r="H64" s="50">
        <v>49</v>
      </c>
      <c r="I64" s="50">
        <v>42</v>
      </c>
      <c r="J64" s="50">
        <v>81</v>
      </c>
      <c r="K64" s="50">
        <v>46</v>
      </c>
      <c r="L64" s="50">
        <v>58</v>
      </c>
      <c r="M64" s="50">
        <v>102</v>
      </c>
      <c r="N64" s="50">
        <v>55</v>
      </c>
      <c r="O64" s="152">
        <v>95</v>
      </c>
      <c r="P64" s="56">
        <f t="shared" si="0"/>
        <v>839</v>
      </c>
    </row>
    <row r="65" spans="1:16" ht="21">
      <c r="A65" s="221"/>
      <c r="B65" s="63" t="s">
        <v>10</v>
      </c>
      <c r="C65" s="49">
        <v>80</v>
      </c>
      <c r="D65" s="49">
        <v>54</v>
      </c>
      <c r="E65" s="49">
        <v>28</v>
      </c>
      <c r="F65" s="49">
        <v>58</v>
      </c>
      <c r="G65" s="49">
        <v>74</v>
      </c>
      <c r="H65" s="49">
        <v>56</v>
      </c>
      <c r="I65" s="49">
        <v>42</v>
      </c>
      <c r="J65" s="49">
        <v>73</v>
      </c>
      <c r="K65" s="49">
        <v>48</v>
      </c>
      <c r="L65" s="49">
        <v>73</v>
      </c>
      <c r="M65" s="49">
        <v>92</v>
      </c>
      <c r="N65" s="49">
        <v>47</v>
      </c>
      <c r="O65" s="152">
        <v>87</v>
      </c>
      <c r="P65" s="56">
        <f t="shared" si="0"/>
        <v>812</v>
      </c>
    </row>
    <row r="66" spans="1:16" ht="21">
      <c r="A66" s="222"/>
      <c r="B66" s="65" t="s">
        <v>11</v>
      </c>
      <c r="C66" s="60">
        <f t="shared" ref="C66:O66" si="21">SUM(C64:C65)</f>
        <v>158</v>
      </c>
      <c r="D66" s="60">
        <f t="shared" si="21"/>
        <v>107</v>
      </c>
      <c r="E66" s="60">
        <f t="shared" si="21"/>
        <v>52</v>
      </c>
      <c r="F66" s="60">
        <f t="shared" si="21"/>
        <v>130</v>
      </c>
      <c r="G66" s="60">
        <f t="shared" si="21"/>
        <v>158</v>
      </c>
      <c r="H66" s="60">
        <f t="shared" si="21"/>
        <v>105</v>
      </c>
      <c r="I66" s="60">
        <f t="shared" si="21"/>
        <v>84</v>
      </c>
      <c r="J66" s="60">
        <f t="shared" si="21"/>
        <v>154</v>
      </c>
      <c r="K66" s="60">
        <f t="shared" si="21"/>
        <v>94</v>
      </c>
      <c r="L66" s="60">
        <f t="shared" si="21"/>
        <v>131</v>
      </c>
      <c r="M66" s="60">
        <f t="shared" si="21"/>
        <v>194</v>
      </c>
      <c r="N66" s="60">
        <f t="shared" si="21"/>
        <v>102</v>
      </c>
      <c r="O66" s="59">
        <f t="shared" si="21"/>
        <v>182</v>
      </c>
      <c r="P66" s="149">
        <f t="shared" si="0"/>
        <v>1651</v>
      </c>
    </row>
    <row r="67" spans="1:16" ht="21">
      <c r="A67" s="220">
        <v>21</v>
      </c>
      <c r="B67" s="63" t="s">
        <v>9</v>
      </c>
      <c r="C67" s="50">
        <v>64</v>
      </c>
      <c r="D67" s="50">
        <v>60</v>
      </c>
      <c r="E67" s="50">
        <v>20</v>
      </c>
      <c r="F67" s="50">
        <v>58</v>
      </c>
      <c r="G67" s="50">
        <v>75</v>
      </c>
      <c r="H67" s="50">
        <v>61</v>
      </c>
      <c r="I67" s="50">
        <v>37</v>
      </c>
      <c r="J67" s="50">
        <v>78</v>
      </c>
      <c r="K67" s="50">
        <v>52</v>
      </c>
      <c r="L67" s="50">
        <v>68</v>
      </c>
      <c r="M67" s="50">
        <v>79</v>
      </c>
      <c r="N67" s="50">
        <v>48</v>
      </c>
      <c r="O67" s="152">
        <v>91</v>
      </c>
      <c r="P67" s="56">
        <f t="shared" si="0"/>
        <v>791</v>
      </c>
    </row>
    <row r="68" spans="1:16" ht="21">
      <c r="A68" s="221"/>
      <c r="B68" s="63" t="s">
        <v>10</v>
      </c>
      <c r="C68" s="49">
        <v>57</v>
      </c>
      <c r="D68" s="49">
        <v>59</v>
      </c>
      <c r="E68" s="57">
        <v>20</v>
      </c>
      <c r="F68" s="49">
        <v>53</v>
      </c>
      <c r="G68" s="49">
        <v>74</v>
      </c>
      <c r="H68" s="49">
        <v>49</v>
      </c>
      <c r="I68" s="49">
        <v>38</v>
      </c>
      <c r="J68" s="49">
        <v>72</v>
      </c>
      <c r="K68" s="49">
        <v>62</v>
      </c>
      <c r="L68" s="49">
        <v>83</v>
      </c>
      <c r="M68" s="49">
        <v>69</v>
      </c>
      <c r="N68" s="49">
        <v>52</v>
      </c>
      <c r="O68" s="152">
        <v>75</v>
      </c>
      <c r="P68" s="56">
        <f t="shared" si="0"/>
        <v>763</v>
      </c>
    </row>
    <row r="69" spans="1:16" ht="21">
      <c r="A69" s="222"/>
      <c r="B69" s="65" t="s">
        <v>11</v>
      </c>
      <c r="C69" s="60">
        <f t="shared" ref="C69:O69" si="22">SUM(C67:C68)</f>
        <v>121</v>
      </c>
      <c r="D69" s="60">
        <f t="shared" si="22"/>
        <v>119</v>
      </c>
      <c r="E69" s="60">
        <f t="shared" si="22"/>
        <v>40</v>
      </c>
      <c r="F69" s="60">
        <f t="shared" si="22"/>
        <v>111</v>
      </c>
      <c r="G69" s="60">
        <f t="shared" si="22"/>
        <v>149</v>
      </c>
      <c r="H69" s="60">
        <f t="shared" si="22"/>
        <v>110</v>
      </c>
      <c r="I69" s="60">
        <f t="shared" si="22"/>
        <v>75</v>
      </c>
      <c r="J69" s="60">
        <f t="shared" si="22"/>
        <v>150</v>
      </c>
      <c r="K69" s="60">
        <f t="shared" si="22"/>
        <v>114</v>
      </c>
      <c r="L69" s="60">
        <f t="shared" si="22"/>
        <v>151</v>
      </c>
      <c r="M69" s="60">
        <f t="shared" si="22"/>
        <v>148</v>
      </c>
      <c r="N69" s="60">
        <f t="shared" si="22"/>
        <v>100</v>
      </c>
      <c r="O69" s="59">
        <f t="shared" si="22"/>
        <v>166</v>
      </c>
      <c r="P69" s="149">
        <f t="shared" ref="P69:P132" si="23">SUM(C69:O69)</f>
        <v>1554</v>
      </c>
    </row>
    <row r="70" spans="1:16" ht="21">
      <c r="A70" s="220">
        <v>22</v>
      </c>
      <c r="B70" s="63" t="s">
        <v>9</v>
      </c>
      <c r="C70" s="50">
        <v>65</v>
      </c>
      <c r="D70" s="50">
        <v>54</v>
      </c>
      <c r="E70" s="50">
        <v>29</v>
      </c>
      <c r="F70" s="50">
        <v>49</v>
      </c>
      <c r="G70" s="61">
        <v>86</v>
      </c>
      <c r="H70" s="50">
        <v>43</v>
      </c>
      <c r="I70" s="50">
        <v>40</v>
      </c>
      <c r="J70" s="50">
        <v>66</v>
      </c>
      <c r="K70" s="50">
        <v>47</v>
      </c>
      <c r="L70" s="50">
        <v>64</v>
      </c>
      <c r="M70" s="50">
        <v>65</v>
      </c>
      <c r="N70" s="50">
        <v>49</v>
      </c>
      <c r="O70" s="152">
        <v>81</v>
      </c>
      <c r="P70" s="56">
        <f t="shared" si="23"/>
        <v>738</v>
      </c>
    </row>
    <row r="71" spans="1:16" ht="21">
      <c r="A71" s="221"/>
      <c r="B71" s="63" t="s">
        <v>10</v>
      </c>
      <c r="C71" s="49">
        <v>73</v>
      </c>
      <c r="D71" s="49">
        <v>58</v>
      </c>
      <c r="E71" s="49">
        <v>16</v>
      </c>
      <c r="F71" s="49">
        <v>59</v>
      </c>
      <c r="G71" s="49">
        <v>83</v>
      </c>
      <c r="H71" s="49">
        <v>56</v>
      </c>
      <c r="I71" s="49">
        <v>33</v>
      </c>
      <c r="J71" s="49">
        <v>89</v>
      </c>
      <c r="K71" s="49">
        <v>40</v>
      </c>
      <c r="L71" s="49">
        <v>78</v>
      </c>
      <c r="M71" s="49">
        <v>88</v>
      </c>
      <c r="N71" s="49">
        <v>53</v>
      </c>
      <c r="O71" s="152">
        <v>98</v>
      </c>
      <c r="P71" s="56">
        <f t="shared" si="23"/>
        <v>824</v>
      </c>
    </row>
    <row r="72" spans="1:16" ht="21">
      <c r="A72" s="222"/>
      <c r="B72" s="65" t="s">
        <v>11</v>
      </c>
      <c r="C72" s="60">
        <f t="shared" ref="C72:O72" si="24">SUM(C70:C71)</f>
        <v>138</v>
      </c>
      <c r="D72" s="60">
        <f t="shared" si="24"/>
        <v>112</v>
      </c>
      <c r="E72" s="60">
        <f t="shared" si="24"/>
        <v>45</v>
      </c>
      <c r="F72" s="60">
        <f t="shared" si="24"/>
        <v>108</v>
      </c>
      <c r="G72" s="60">
        <f t="shared" si="24"/>
        <v>169</v>
      </c>
      <c r="H72" s="60">
        <f t="shared" si="24"/>
        <v>99</v>
      </c>
      <c r="I72" s="60">
        <f t="shared" si="24"/>
        <v>73</v>
      </c>
      <c r="J72" s="60">
        <f t="shared" si="24"/>
        <v>155</v>
      </c>
      <c r="K72" s="60">
        <f t="shared" si="24"/>
        <v>87</v>
      </c>
      <c r="L72" s="60">
        <f t="shared" si="24"/>
        <v>142</v>
      </c>
      <c r="M72" s="60">
        <f t="shared" si="24"/>
        <v>153</v>
      </c>
      <c r="N72" s="60">
        <f t="shared" si="24"/>
        <v>102</v>
      </c>
      <c r="O72" s="59">
        <f t="shared" si="24"/>
        <v>179</v>
      </c>
      <c r="P72" s="149">
        <f t="shared" si="23"/>
        <v>1562</v>
      </c>
    </row>
    <row r="73" spans="1:16" ht="21">
      <c r="A73" s="220">
        <v>23</v>
      </c>
      <c r="B73" s="63" t="s">
        <v>9</v>
      </c>
      <c r="C73" s="50">
        <v>55</v>
      </c>
      <c r="D73" s="50">
        <v>46</v>
      </c>
      <c r="E73" s="50">
        <v>16</v>
      </c>
      <c r="F73" s="50">
        <v>80</v>
      </c>
      <c r="G73" s="50">
        <v>81</v>
      </c>
      <c r="H73" s="50">
        <v>52</v>
      </c>
      <c r="I73" s="50">
        <v>41</v>
      </c>
      <c r="J73" s="50">
        <v>63</v>
      </c>
      <c r="K73" s="50">
        <v>60</v>
      </c>
      <c r="L73" s="50">
        <v>76</v>
      </c>
      <c r="M73" s="50">
        <v>90</v>
      </c>
      <c r="N73" s="50">
        <v>41</v>
      </c>
      <c r="O73" s="152">
        <v>88</v>
      </c>
      <c r="P73" s="56">
        <f t="shared" si="23"/>
        <v>789</v>
      </c>
    </row>
    <row r="74" spans="1:16" ht="21">
      <c r="A74" s="221"/>
      <c r="B74" s="63" t="s">
        <v>10</v>
      </c>
      <c r="C74" s="49">
        <v>68</v>
      </c>
      <c r="D74" s="49">
        <v>58</v>
      </c>
      <c r="E74" s="49">
        <v>24</v>
      </c>
      <c r="F74" s="49">
        <v>74</v>
      </c>
      <c r="G74" s="49">
        <v>86</v>
      </c>
      <c r="H74" s="49">
        <v>47</v>
      </c>
      <c r="I74" s="49">
        <v>36</v>
      </c>
      <c r="J74" s="49">
        <v>65</v>
      </c>
      <c r="K74" s="49">
        <v>58</v>
      </c>
      <c r="L74" s="49">
        <v>79</v>
      </c>
      <c r="M74" s="49">
        <v>82</v>
      </c>
      <c r="N74" s="49">
        <v>56</v>
      </c>
      <c r="O74" s="152">
        <v>108</v>
      </c>
      <c r="P74" s="56">
        <f t="shared" si="23"/>
        <v>841</v>
      </c>
    </row>
    <row r="75" spans="1:16" ht="21">
      <c r="A75" s="222"/>
      <c r="B75" s="65" t="s">
        <v>11</v>
      </c>
      <c r="C75" s="60">
        <f t="shared" ref="C75:O75" si="25">SUM(C73:C74)</f>
        <v>123</v>
      </c>
      <c r="D75" s="60">
        <f t="shared" si="25"/>
        <v>104</v>
      </c>
      <c r="E75" s="60">
        <f t="shared" si="25"/>
        <v>40</v>
      </c>
      <c r="F75" s="60">
        <f t="shared" si="25"/>
        <v>154</v>
      </c>
      <c r="G75" s="60">
        <f t="shared" si="25"/>
        <v>167</v>
      </c>
      <c r="H75" s="60">
        <f t="shared" si="25"/>
        <v>99</v>
      </c>
      <c r="I75" s="60">
        <f t="shared" si="25"/>
        <v>77</v>
      </c>
      <c r="J75" s="60">
        <f t="shared" si="25"/>
        <v>128</v>
      </c>
      <c r="K75" s="60">
        <f t="shared" si="25"/>
        <v>118</v>
      </c>
      <c r="L75" s="60">
        <f t="shared" si="25"/>
        <v>155</v>
      </c>
      <c r="M75" s="60">
        <f t="shared" si="25"/>
        <v>172</v>
      </c>
      <c r="N75" s="60">
        <f t="shared" si="25"/>
        <v>97</v>
      </c>
      <c r="O75" s="59">
        <f t="shared" si="25"/>
        <v>196</v>
      </c>
      <c r="P75" s="149">
        <f t="shared" si="23"/>
        <v>1630</v>
      </c>
    </row>
    <row r="76" spans="1:16" ht="21">
      <c r="A76" s="220">
        <v>24</v>
      </c>
      <c r="B76" s="63" t="s">
        <v>9</v>
      </c>
      <c r="C76" s="50">
        <v>83</v>
      </c>
      <c r="D76" s="50">
        <v>61</v>
      </c>
      <c r="E76" s="50">
        <v>32</v>
      </c>
      <c r="F76" s="50">
        <v>61</v>
      </c>
      <c r="G76" s="50">
        <v>73</v>
      </c>
      <c r="H76" s="50">
        <v>53</v>
      </c>
      <c r="I76" s="50">
        <v>45</v>
      </c>
      <c r="J76" s="50">
        <v>88</v>
      </c>
      <c r="K76" s="50">
        <v>56</v>
      </c>
      <c r="L76" s="50">
        <v>74</v>
      </c>
      <c r="M76" s="50">
        <v>100</v>
      </c>
      <c r="N76" s="50">
        <v>51</v>
      </c>
      <c r="O76" s="152">
        <v>88</v>
      </c>
      <c r="P76" s="56">
        <f t="shared" si="23"/>
        <v>865</v>
      </c>
    </row>
    <row r="77" spans="1:16" ht="21">
      <c r="A77" s="221"/>
      <c r="B77" s="63" t="s">
        <v>10</v>
      </c>
      <c r="C77" s="49">
        <v>78</v>
      </c>
      <c r="D77" s="49">
        <v>54</v>
      </c>
      <c r="E77" s="49">
        <v>18</v>
      </c>
      <c r="F77" s="49">
        <v>71</v>
      </c>
      <c r="G77" s="49">
        <v>74</v>
      </c>
      <c r="H77" s="49">
        <v>60</v>
      </c>
      <c r="I77" s="49">
        <v>46</v>
      </c>
      <c r="J77" s="49">
        <v>74</v>
      </c>
      <c r="K77" s="49">
        <v>63</v>
      </c>
      <c r="L77" s="49">
        <v>73</v>
      </c>
      <c r="M77" s="49">
        <v>70</v>
      </c>
      <c r="N77" s="49">
        <v>43</v>
      </c>
      <c r="O77" s="152">
        <v>89</v>
      </c>
      <c r="P77" s="56">
        <f t="shared" si="23"/>
        <v>813</v>
      </c>
    </row>
    <row r="78" spans="1:16" ht="21">
      <c r="A78" s="222"/>
      <c r="B78" s="65" t="s">
        <v>11</v>
      </c>
      <c r="C78" s="60">
        <f t="shared" ref="C78:O78" si="26">SUM(C76:C77)</f>
        <v>161</v>
      </c>
      <c r="D78" s="60">
        <f t="shared" si="26"/>
        <v>115</v>
      </c>
      <c r="E78" s="60">
        <f t="shared" si="26"/>
        <v>50</v>
      </c>
      <c r="F78" s="60">
        <f t="shared" si="26"/>
        <v>132</v>
      </c>
      <c r="G78" s="60">
        <f t="shared" si="26"/>
        <v>147</v>
      </c>
      <c r="H78" s="60">
        <f t="shared" si="26"/>
        <v>113</v>
      </c>
      <c r="I78" s="60">
        <f t="shared" si="26"/>
        <v>91</v>
      </c>
      <c r="J78" s="60">
        <f t="shared" si="26"/>
        <v>162</v>
      </c>
      <c r="K78" s="60">
        <f t="shared" si="26"/>
        <v>119</v>
      </c>
      <c r="L78" s="60">
        <f t="shared" si="26"/>
        <v>147</v>
      </c>
      <c r="M78" s="60">
        <f t="shared" si="26"/>
        <v>170</v>
      </c>
      <c r="N78" s="60">
        <f t="shared" si="26"/>
        <v>94</v>
      </c>
      <c r="O78" s="59">
        <f t="shared" si="26"/>
        <v>177</v>
      </c>
      <c r="P78" s="149">
        <f t="shared" si="23"/>
        <v>1678</v>
      </c>
    </row>
    <row r="79" spans="1:16" ht="21">
      <c r="A79" s="220">
        <v>25</v>
      </c>
      <c r="B79" s="63" t="s">
        <v>9</v>
      </c>
      <c r="C79" s="50">
        <v>74</v>
      </c>
      <c r="D79" s="61">
        <v>50</v>
      </c>
      <c r="E79" s="61">
        <v>23</v>
      </c>
      <c r="F79" s="61">
        <v>60</v>
      </c>
      <c r="G79" s="61">
        <v>86</v>
      </c>
      <c r="H79" s="61">
        <v>72</v>
      </c>
      <c r="I79" s="61">
        <v>43</v>
      </c>
      <c r="J79" s="61">
        <v>91</v>
      </c>
      <c r="K79" s="61">
        <v>49</v>
      </c>
      <c r="L79" s="50">
        <v>73</v>
      </c>
      <c r="M79" s="50">
        <v>88</v>
      </c>
      <c r="N79" s="50">
        <v>53</v>
      </c>
      <c r="O79" s="152">
        <v>108</v>
      </c>
      <c r="P79" s="56">
        <f t="shared" si="23"/>
        <v>870</v>
      </c>
    </row>
    <row r="80" spans="1:16" ht="21">
      <c r="A80" s="221"/>
      <c r="B80" s="63" t="s">
        <v>10</v>
      </c>
      <c r="C80" s="49">
        <v>61</v>
      </c>
      <c r="D80" s="57">
        <v>56</v>
      </c>
      <c r="E80" s="57">
        <v>14</v>
      </c>
      <c r="F80" s="57">
        <v>63</v>
      </c>
      <c r="G80" s="57">
        <v>85</v>
      </c>
      <c r="H80" s="57">
        <v>45</v>
      </c>
      <c r="I80" s="57">
        <v>39</v>
      </c>
      <c r="J80" s="57">
        <v>63</v>
      </c>
      <c r="K80" s="57">
        <v>54</v>
      </c>
      <c r="L80" s="49">
        <v>75</v>
      </c>
      <c r="M80" s="49">
        <v>90</v>
      </c>
      <c r="N80" s="49">
        <v>38</v>
      </c>
      <c r="O80" s="152">
        <v>90</v>
      </c>
      <c r="P80" s="56">
        <f t="shared" si="23"/>
        <v>773</v>
      </c>
    </row>
    <row r="81" spans="1:16" ht="21">
      <c r="A81" s="222"/>
      <c r="B81" s="65" t="s">
        <v>11</v>
      </c>
      <c r="C81" s="60">
        <f t="shared" ref="C81:O81" si="27">SUM(C79:C80)</f>
        <v>135</v>
      </c>
      <c r="D81" s="60">
        <f t="shared" si="27"/>
        <v>106</v>
      </c>
      <c r="E81" s="60">
        <f t="shared" si="27"/>
        <v>37</v>
      </c>
      <c r="F81" s="60">
        <f t="shared" si="27"/>
        <v>123</v>
      </c>
      <c r="G81" s="60">
        <f t="shared" si="27"/>
        <v>171</v>
      </c>
      <c r="H81" s="60">
        <f t="shared" si="27"/>
        <v>117</v>
      </c>
      <c r="I81" s="60">
        <f t="shared" si="27"/>
        <v>82</v>
      </c>
      <c r="J81" s="60">
        <f t="shared" si="27"/>
        <v>154</v>
      </c>
      <c r="K81" s="60">
        <f t="shared" si="27"/>
        <v>103</v>
      </c>
      <c r="L81" s="60">
        <f t="shared" si="27"/>
        <v>148</v>
      </c>
      <c r="M81" s="60">
        <f t="shared" si="27"/>
        <v>178</v>
      </c>
      <c r="N81" s="60">
        <f t="shared" si="27"/>
        <v>91</v>
      </c>
      <c r="O81" s="59">
        <f t="shared" si="27"/>
        <v>198</v>
      </c>
      <c r="P81" s="149">
        <f t="shared" si="23"/>
        <v>1643</v>
      </c>
    </row>
    <row r="82" spans="1:16" ht="21">
      <c r="A82" s="220">
        <v>26</v>
      </c>
      <c r="B82" s="63" t="s">
        <v>9</v>
      </c>
      <c r="C82" s="50">
        <v>73</v>
      </c>
      <c r="D82" s="50">
        <v>58</v>
      </c>
      <c r="E82" s="61">
        <v>25</v>
      </c>
      <c r="F82" s="61">
        <v>56</v>
      </c>
      <c r="G82" s="61">
        <v>100</v>
      </c>
      <c r="H82" s="61">
        <v>60</v>
      </c>
      <c r="I82" s="61">
        <v>50</v>
      </c>
      <c r="J82" s="61">
        <v>77</v>
      </c>
      <c r="K82" s="61">
        <v>55</v>
      </c>
      <c r="L82" s="61">
        <v>75</v>
      </c>
      <c r="M82" s="61">
        <v>84</v>
      </c>
      <c r="N82" s="61">
        <v>55</v>
      </c>
      <c r="O82" s="152">
        <v>106</v>
      </c>
      <c r="P82" s="56">
        <f t="shared" si="23"/>
        <v>874</v>
      </c>
    </row>
    <row r="83" spans="1:16" ht="21">
      <c r="A83" s="221"/>
      <c r="B83" s="63" t="s">
        <v>10</v>
      </c>
      <c r="C83" s="49">
        <v>61</v>
      </c>
      <c r="D83" s="49">
        <v>60</v>
      </c>
      <c r="E83" s="57">
        <v>23</v>
      </c>
      <c r="F83" s="57">
        <v>63</v>
      </c>
      <c r="G83" s="57">
        <v>75</v>
      </c>
      <c r="H83" s="57">
        <v>48</v>
      </c>
      <c r="I83" s="57">
        <v>32</v>
      </c>
      <c r="J83" s="57">
        <v>72</v>
      </c>
      <c r="K83" s="57">
        <v>50</v>
      </c>
      <c r="L83" s="57">
        <v>78</v>
      </c>
      <c r="M83" s="57">
        <v>81</v>
      </c>
      <c r="N83" s="57">
        <v>50</v>
      </c>
      <c r="O83" s="152">
        <v>83</v>
      </c>
      <c r="P83" s="56">
        <f t="shared" si="23"/>
        <v>776</v>
      </c>
    </row>
    <row r="84" spans="1:16" ht="21">
      <c r="A84" s="222"/>
      <c r="B84" s="65" t="s">
        <v>11</v>
      </c>
      <c r="C84" s="60">
        <f t="shared" ref="C84:O84" si="28">SUM(C82:C83)</f>
        <v>134</v>
      </c>
      <c r="D84" s="60">
        <f t="shared" si="28"/>
        <v>118</v>
      </c>
      <c r="E84" s="60">
        <f t="shared" si="28"/>
        <v>48</v>
      </c>
      <c r="F84" s="60">
        <f t="shared" si="28"/>
        <v>119</v>
      </c>
      <c r="G84" s="60">
        <f t="shared" si="28"/>
        <v>175</v>
      </c>
      <c r="H84" s="60">
        <f t="shared" si="28"/>
        <v>108</v>
      </c>
      <c r="I84" s="60">
        <f t="shared" si="28"/>
        <v>82</v>
      </c>
      <c r="J84" s="60">
        <f t="shared" si="28"/>
        <v>149</v>
      </c>
      <c r="K84" s="60">
        <f t="shared" si="28"/>
        <v>105</v>
      </c>
      <c r="L84" s="60">
        <f t="shared" si="28"/>
        <v>153</v>
      </c>
      <c r="M84" s="60">
        <f t="shared" si="28"/>
        <v>165</v>
      </c>
      <c r="N84" s="60">
        <f t="shared" si="28"/>
        <v>105</v>
      </c>
      <c r="O84" s="59">
        <f t="shared" si="28"/>
        <v>189</v>
      </c>
      <c r="P84" s="149">
        <f t="shared" si="23"/>
        <v>1650</v>
      </c>
    </row>
    <row r="85" spans="1:16" ht="21">
      <c r="A85" s="220">
        <v>27</v>
      </c>
      <c r="B85" s="63" t="s">
        <v>9</v>
      </c>
      <c r="C85" s="50">
        <v>63</v>
      </c>
      <c r="D85" s="50">
        <v>52</v>
      </c>
      <c r="E85" s="50">
        <v>16</v>
      </c>
      <c r="F85" s="61">
        <v>66</v>
      </c>
      <c r="G85" s="61">
        <v>76</v>
      </c>
      <c r="H85" s="61">
        <v>60</v>
      </c>
      <c r="I85" s="61">
        <v>34</v>
      </c>
      <c r="J85" s="61">
        <v>72</v>
      </c>
      <c r="K85" s="61">
        <v>49</v>
      </c>
      <c r="L85" s="61">
        <v>67</v>
      </c>
      <c r="M85" s="61">
        <v>99</v>
      </c>
      <c r="N85" s="61">
        <v>54</v>
      </c>
      <c r="O85" s="152">
        <v>97</v>
      </c>
      <c r="P85" s="56">
        <f t="shared" si="23"/>
        <v>805</v>
      </c>
    </row>
    <row r="86" spans="1:16" ht="21">
      <c r="A86" s="221"/>
      <c r="B86" s="63" t="s">
        <v>10</v>
      </c>
      <c r="C86" s="49">
        <v>64</v>
      </c>
      <c r="D86" s="49">
        <v>46</v>
      </c>
      <c r="E86" s="49">
        <v>19</v>
      </c>
      <c r="F86" s="57">
        <v>61</v>
      </c>
      <c r="G86" s="57">
        <v>76</v>
      </c>
      <c r="H86" s="57">
        <v>46</v>
      </c>
      <c r="I86" s="57">
        <v>39</v>
      </c>
      <c r="J86" s="57">
        <v>78</v>
      </c>
      <c r="K86" s="57">
        <v>35</v>
      </c>
      <c r="L86" s="57">
        <v>64</v>
      </c>
      <c r="M86" s="57">
        <v>84</v>
      </c>
      <c r="N86" s="57">
        <v>40</v>
      </c>
      <c r="O86" s="152">
        <v>92</v>
      </c>
      <c r="P86" s="56">
        <f t="shared" si="23"/>
        <v>744</v>
      </c>
    </row>
    <row r="87" spans="1:16" ht="21">
      <c r="A87" s="222"/>
      <c r="B87" s="65" t="s">
        <v>11</v>
      </c>
      <c r="C87" s="60">
        <f t="shared" ref="C87:O87" si="29">SUM(C85:C86)</f>
        <v>127</v>
      </c>
      <c r="D87" s="60">
        <f t="shared" si="29"/>
        <v>98</v>
      </c>
      <c r="E87" s="60">
        <f t="shared" si="29"/>
        <v>35</v>
      </c>
      <c r="F87" s="60">
        <f t="shared" si="29"/>
        <v>127</v>
      </c>
      <c r="G87" s="60">
        <f t="shared" si="29"/>
        <v>152</v>
      </c>
      <c r="H87" s="60">
        <f t="shared" si="29"/>
        <v>106</v>
      </c>
      <c r="I87" s="60">
        <f t="shared" si="29"/>
        <v>73</v>
      </c>
      <c r="J87" s="60">
        <f t="shared" si="29"/>
        <v>150</v>
      </c>
      <c r="K87" s="60">
        <f t="shared" si="29"/>
        <v>84</v>
      </c>
      <c r="L87" s="60">
        <f t="shared" si="29"/>
        <v>131</v>
      </c>
      <c r="M87" s="60">
        <f t="shared" si="29"/>
        <v>183</v>
      </c>
      <c r="N87" s="60">
        <f t="shared" si="29"/>
        <v>94</v>
      </c>
      <c r="O87" s="59">
        <f t="shared" si="29"/>
        <v>189</v>
      </c>
      <c r="P87" s="149">
        <f t="shared" si="23"/>
        <v>1549</v>
      </c>
    </row>
    <row r="88" spans="1:16" ht="21">
      <c r="A88" s="220">
        <v>28</v>
      </c>
      <c r="B88" s="63" t="s">
        <v>9</v>
      </c>
      <c r="C88" s="50">
        <v>75</v>
      </c>
      <c r="D88" s="61">
        <v>59</v>
      </c>
      <c r="E88" s="61">
        <v>14</v>
      </c>
      <c r="F88" s="61">
        <v>58</v>
      </c>
      <c r="G88" s="61">
        <v>85</v>
      </c>
      <c r="H88" s="61">
        <v>56</v>
      </c>
      <c r="I88" s="50">
        <v>38</v>
      </c>
      <c r="J88" s="50">
        <v>83</v>
      </c>
      <c r="K88" s="50">
        <v>55</v>
      </c>
      <c r="L88" s="50">
        <v>77</v>
      </c>
      <c r="M88" s="50">
        <v>95</v>
      </c>
      <c r="N88" s="50">
        <v>61</v>
      </c>
      <c r="O88" s="152">
        <v>87</v>
      </c>
      <c r="P88" s="56">
        <f t="shared" si="23"/>
        <v>843</v>
      </c>
    </row>
    <row r="89" spans="1:16" ht="21">
      <c r="A89" s="221"/>
      <c r="B89" s="63" t="s">
        <v>10</v>
      </c>
      <c r="C89" s="49">
        <v>65</v>
      </c>
      <c r="D89" s="49">
        <v>58</v>
      </c>
      <c r="E89" s="49">
        <v>16</v>
      </c>
      <c r="F89" s="49">
        <v>63</v>
      </c>
      <c r="G89" s="49">
        <v>91</v>
      </c>
      <c r="H89" s="49">
        <v>40</v>
      </c>
      <c r="I89" s="49">
        <v>40</v>
      </c>
      <c r="J89" s="49">
        <v>76</v>
      </c>
      <c r="K89" s="49">
        <v>42</v>
      </c>
      <c r="L89" s="49">
        <v>59</v>
      </c>
      <c r="M89" s="49">
        <v>90</v>
      </c>
      <c r="N89" s="49">
        <v>43</v>
      </c>
      <c r="O89" s="152">
        <v>87</v>
      </c>
      <c r="P89" s="56">
        <f t="shared" si="23"/>
        <v>770</v>
      </c>
    </row>
    <row r="90" spans="1:16" ht="21">
      <c r="A90" s="222"/>
      <c r="B90" s="65" t="s">
        <v>11</v>
      </c>
      <c r="C90" s="60">
        <f t="shared" ref="C90:O90" si="30">SUM(C88:C89)</f>
        <v>140</v>
      </c>
      <c r="D90" s="60">
        <f t="shared" si="30"/>
        <v>117</v>
      </c>
      <c r="E90" s="60">
        <f t="shared" si="30"/>
        <v>30</v>
      </c>
      <c r="F90" s="60">
        <f t="shared" si="30"/>
        <v>121</v>
      </c>
      <c r="G90" s="60">
        <f t="shared" si="30"/>
        <v>176</v>
      </c>
      <c r="H90" s="60">
        <f t="shared" si="30"/>
        <v>96</v>
      </c>
      <c r="I90" s="60">
        <f t="shared" si="30"/>
        <v>78</v>
      </c>
      <c r="J90" s="60">
        <f t="shared" si="30"/>
        <v>159</v>
      </c>
      <c r="K90" s="60">
        <f t="shared" si="30"/>
        <v>97</v>
      </c>
      <c r="L90" s="60">
        <f t="shared" si="30"/>
        <v>136</v>
      </c>
      <c r="M90" s="60">
        <f t="shared" si="30"/>
        <v>185</v>
      </c>
      <c r="N90" s="60">
        <f t="shared" si="30"/>
        <v>104</v>
      </c>
      <c r="O90" s="59">
        <f t="shared" si="30"/>
        <v>174</v>
      </c>
      <c r="P90" s="149">
        <f t="shared" si="23"/>
        <v>1613</v>
      </c>
    </row>
    <row r="91" spans="1:16" ht="21">
      <c r="A91" s="220">
        <v>29</v>
      </c>
      <c r="B91" s="63" t="s">
        <v>9</v>
      </c>
      <c r="C91" s="50">
        <v>59</v>
      </c>
      <c r="D91" s="50">
        <v>56</v>
      </c>
      <c r="E91" s="50">
        <v>23</v>
      </c>
      <c r="F91" s="50">
        <v>60</v>
      </c>
      <c r="G91" s="50">
        <v>76</v>
      </c>
      <c r="H91" s="50">
        <v>48</v>
      </c>
      <c r="I91" s="50">
        <v>35</v>
      </c>
      <c r="J91" s="50">
        <v>75</v>
      </c>
      <c r="K91" s="50">
        <v>43</v>
      </c>
      <c r="L91" s="50">
        <v>59</v>
      </c>
      <c r="M91" s="50">
        <v>69</v>
      </c>
      <c r="N91" s="50">
        <v>39</v>
      </c>
      <c r="O91" s="152">
        <v>77</v>
      </c>
      <c r="P91" s="56">
        <f t="shared" si="23"/>
        <v>719</v>
      </c>
    </row>
    <row r="92" spans="1:16" ht="21">
      <c r="A92" s="221"/>
      <c r="B92" s="63" t="s">
        <v>10</v>
      </c>
      <c r="C92" s="49">
        <v>66</v>
      </c>
      <c r="D92" s="49">
        <v>46</v>
      </c>
      <c r="E92" s="49">
        <v>19</v>
      </c>
      <c r="F92" s="49">
        <v>48</v>
      </c>
      <c r="G92" s="49">
        <v>49</v>
      </c>
      <c r="H92" s="49">
        <v>52</v>
      </c>
      <c r="I92" s="49">
        <v>37</v>
      </c>
      <c r="J92" s="49">
        <v>57</v>
      </c>
      <c r="K92" s="49">
        <v>42</v>
      </c>
      <c r="L92" s="49">
        <v>73</v>
      </c>
      <c r="M92" s="49">
        <v>67</v>
      </c>
      <c r="N92" s="49">
        <v>51</v>
      </c>
      <c r="O92" s="152">
        <v>79</v>
      </c>
      <c r="P92" s="56">
        <f t="shared" si="23"/>
        <v>686</v>
      </c>
    </row>
    <row r="93" spans="1:16" ht="21">
      <c r="A93" s="222"/>
      <c r="B93" s="65" t="s">
        <v>11</v>
      </c>
      <c r="C93" s="60">
        <f t="shared" ref="C93:O93" si="31">SUM(C91:C92)</f>
        <v>125</v>
      </c>
      <c r="D93" s="60">
        <f t="shared" si="31"/>
        <v>102</v>
      </c>
      <c r="E93" s="60">
        <f t="shared" si="31"/>
        <v>42</v>
      </c>
      <c r="F93" s="60">
        <f t="shared" si="31"/>
        <v>108</v>
      </c>
      <c r="G93" s="60">
        <f t="shared" si="31"/>
        <v>125</v>
      </c>
      <c r="H93" s="60">
        <f t="shared" si="31"/>
        <v>100</v>
      </c>
      <c r="I93" s="60">
        <f t="shared" si="31"/>
        <v>72</v>
      </c>
      <c r="J93" s="60">
        <f t="shared" si="31"/>
        <v>132</v>
      </c>
      <c r="K93" s="60">
        <f t="shared" si="31"/>
        <v>85</v>
      </c>
      <c r="L93" s="60">
        <f t="shared" si="31"/>
        <v>132</v>
      </c>
      <c r="M93" s="60">
        <f t="shared" si="31"/>
        <v>136</v>
      </c>
      <c r="N93" s="60">
        <f t="shared" si="31"/>
        <v>90</v>
      </c>
      <c r="O93" s="59">
        <f t="shared" si="31"/>
        <v>156</v>
      </c>
      <c r="P93" s="149">
        <f t="shared" si="23"/>
        <v>1405</v>
      </c>
    </row>
    <row r="94" spans="1:16" ht="21">
      <c r="A94" s="220">
        <v>30</v>
      </c>
      <c r="B94" s="63" t="s">
        <v>9</v>
      </c>
      <c r="C94" s="50">
        <v>64</v>
      </c>
      <c r="D94" s="50">
        <v>41</v>
      </c>
      <c r="E94" s="50">
        <v>22</v>
      </c>
      <c r="F94" s="61">
        <v>54</v>
      </c>
      <c r="G94" s="61">
        <v>74</v>
      </c>
      <c r="H94" s="61">
        <v>47</v>
      </c>
      <c r="I94" s="61">
        <v>33</v>
      </c>
      <c r="J94" s="50">
        <v>75</v>
      </c>
      <c r="K94" s="50">
        <v>46</v>
      </c>
      <c r="L94" s="50">
        <v>80</v>
      </c>
      <c r="M94" s="50">
        <v>86</v>
      </c>
      <c r="N94" s="50">
        <v>49</v>
      </c>
      <c r="O94" s="152">
        <v>93</v>
      </c>
      <c r="P94" s="56">
        <f t="shared" si="23"/>
        <v>764</v>
      </c>
    </row>
    <row r="95" spans="1:16" ht="21">
      <c r="A95" s="221"/>
      <c r="B95" s="63" t="s">
        <v>10</v>
      </c>
      <c r="C95" s="49">
        <v>52</v>
      </c>
      <c r="D95" s="49">
        <v>32</v>
      </c>
      <c r="E95" s="49">
        <v>15</v>
      </c>
      <c r="F95" s="49">
        <v>69</v>
      </c>
      <c r="G95" s="49">
        <v>73</v>
      </c>
      <c r="H95" s="49">
        <v>47</v>
      </c>
      <c r="I95" s="49">
        <v>28</v>
      </c>
      <c r="J95" s="49">
        <v>63</v>
      </c>
      <c r="K95" s="49">
        <v>57</v>
      </c>
      <c r="L95" s="49">
        <v>70</v>
      </c>
      <c r="M95" s="49">
        <v>72</v>
      </c>
      <c r="N95" s="49">
        <v>38</v>
      </c>
      <c r="O95" s="152">
        <v>94</v>
      </c>
      <c r="P95" s="56">
        <f t="shared" si="23"/>
        <v>710</v>
      </c>
    </row>
    <row r="96" spans="1:16" ht="21">
      <c r="A96" s="222"/>
      <c r="B96" s="65" t="s">
        <v>11</v>
      </c>
      <c r="C96" s="60">
        <f t="shared" ref="C96:O96" si="32">SUM(C94:C95)</f>
        <v>116</v>
      </c>
      <c r="D96" s="60">
        <f t="shared" si="32"/>
        <v>73</v>
      </c>
      <c r="E96" s="60">
        <f t="shared" si="32"/>
        <v>37</v>
      </c>
      <c r="F96" s="60">
        <f t="shared" si="32"/>
        <v>123</v>
      </c>
      <c r="G96" s="60">
        <f t="shared" si="32"/>
        <v>147</v>
      </c>
      <c r="H96" s="60">
        <f t="shared" si="32"/>
        <v>94</v>
      </c>
      <c r="I96" s="60">
        <f t="shared" si="32"/>
        <v>61</v>
      </c>
      <c r="J96" s="60">
        <f t="shared" si="32"/>
        <v>138</v>
      </c>
      <c r="K96" s="60">
        <f t="shared" si="32"/>
        <v>103</v>
      </c>
      <c r="L96" s="60">
        <f t="shared" si="32"/>
        <v>150</v>
      </c>
      <c r="M96" s="60">
        <f t="shared" si="32"/>
        <v>158</v>
      </c>
      <c r="N96" s="60">
        <f t="shared" si="32"/>
        <v>87</v>
      </c>
      <c r="O96" s="59">
        <f t="shared" si="32"/>
        <v>187</v>
      </c>
      <c r="P96" s="149">
        <f t="shared" si="23"/>
        <v>1474</v>
      </c>
    </row>
    <row r="97" spans="1:16" ht="21">
      <c r="A97" s="220">
        <v>31</v>
      </c>
      <c r="B97" s="63" t="s">
        <v>9</v>
      </c>
      <c r="C97" s="50">
        <v>63</v>
      </c>
      <c r="D97" s="50">
        <v>48</v>
      </c>
      <c r="E97" s="50">
        <v>16</v>
      </c>
      <c r="F97" s="50">
        <v>55</v>
      </c>
      <c r="G97" s="50">
        <v>86</v>
      </c>
      <c r="H97" s="50">
        <v>46</v>
      </c>
      <c r="I97" s="50">
        <v>51</v>
      </c>
      <c r="J97" s="50">
        <v>79</v>
      </c>
      <c r="K97" s="50">
        <v>55</v>
      </c>
      <c r="L97" s="50">
        <v>68</v>
      </c>
      <c r="M97" s="50">
        <v>93</v>
      </c>
      <c r="N97" s="50">
        <v>44</v>
      </c>
      <c r="O97" s="152">
        <v>88</v>
      </c>
      <c r="P97" s="56">
        <f t="shared" si="23"/>
        <v>792</v>
      </c>
    </row>
    <row r="98" spans="1:16" ht="21">
      <c r="A98" s="221"/>
      <c r="B98" s="63" t="s">
        <v>10</v>
      </c>
      <c r="C98" s="49">
        <v>55</v>
      </c>
      <c r="D98" s="49">
        <v>41</v>
      </c>
      <c r="E98" s="49">
        <v>29</v>
      </c>
      <c r="F98" s="49">
        <v>61</v>
      </c>
      <c r="G98" s="49">
        <v>61</v>
      </c>
      <c r="H98" s="49">
        <v>51</v>
      </c>
      <c r="I98" s="49">
        <v>51</v>
      </c>
      <c r="J98" s="49">
        <v>64</v>
      </c>
      <c r="K98" s="49">
        <v>44</v>
      </c>
      <c r="L98" s="49">
        <v>74</v>
      </c>
      <c r="M98" s="49">
        <v>81</v>
      </c>
      <c r="N98" s="49">
        <v>58</v>
      </c>
      <c r="O98" s="152">
        <v>89</v>
      </c>
      <c r="P98" s="56">
        <f t="shared" si="23"/>
        <v>759</v>
      </c>
    </row>
    <row r="99" spans="1:16" ht="21">
      <c r="A99" s="222"/>
      <c r="B99" s="65" t="s">
        <v>11</v>
      </c>
      <c r="C99" s="60">
        <f t="shared" ref="C99:O99" si="33">SUM(C97:C98)</f>
        <v>118</v>
      </c>
      <c r="D99" s="60">
        <f t="shared" si="33"/>
        <v>89</v>
      </c>
      <c r="E99" s="60">
        <f t="shared" si="33"/>
        <v>45</v>
      </c>
      <c r="F99" s="60">
        <f t="shared" si="33"/>
        <v>116</v>
      </c>
      <c r="G99" s="60">
        <f t="shared" si="33"/>
        <v>147</v>
      </c>
      <c r="H99" s="60">
        <f t="shared" si="33"/>
        <v>97</v>
      </c>
      <c r="I99" s="60">
        <f t="shared" si="33"/>
        <v>102</v>
      </c>
      <c r="J99" s="60">
        <f t="shared" si="33"/>
        <v>143</v>
      </c>
      <c r="K99" s="60">
        <f t="shared" si="33"/>
        <v>99</v>
      </c>
      <c r="L99" s="60">
        <f t="shared" si="33"/>
        <v>142</v>
      </c>
      <c r="M99" s="60">
        <f t="shared" si="33"/>
        <v>174</v>
      </c>
      <c r="N99" s="60">
        <f t="shared" si="33"/>
        <v>102</v>
      </c>
      <c r="O99" s="59">
        <f t="shared" si="33"/>
        <v>177</v>
      </c>
      <c r="P99" s="149">
        <f t="shared" si="23"/>
        <v>1551</v>
      </c>
    </row>
    <row r="100" spans="1:16" ht="21">
      <c r="A100" s="220">
        <v>32</v>
      </c>
      <c r="B100" s="63" t="s">
        <v>9</v>
      </c>
      <c r="C100" s="50">
        <v>72</v>
      </c>
      <c r="D100" s="50">
        <v>51</v>
      </c>
      <c r="E100" s="50">
        <v>23</v>
      </c>
      <c r="F100" s="50">
        <v>50</v>
      </c>
      <c r="G100" s="50">
        <v>62</v>
      </c>
      <c r="H100" s="50">
        <v>58</v>
      </c>
      <c r="I100" s="50">
        <v>34</v>
      </c>
      <c r="J100" s="50">
        <v>65</v>
      </c>
      <c r="K100" s="50">
        <v>42</v>
      </c>
      <c r="L100" s="50">
        <v>65</v>
      </c>
      <c r="M100" s="50">
        <v>85</v>
      </c>
      <c r="N100" s="50">
        <v>58</v>
      </c>
      <c r="O100" s="152">
        <v>84</v>
      </c>
      <c r="P100" s="56">
        <f t="shared" si="23"/>
        <v>749</v>
      </c>
    </row>
    <row r="101" spans="1:16" ht="21">
      <c r="A101" s="221"/>
      <c r="B101" s="63" t="s">
        <v>10</v>
      </c>
      <c r="C101" s="49">
        <v>59</v>
      </c>
      <c r="D101" s="49">
        <v>46</v>
      </c>
      <c r="E101" s="49">
        <v>14</v>
      </c>
      <c r="F101" s="49">
        <v>60</v>
      </c>
      <c r="G101" s="49">
        <v>79</v>
      </c>
      <c r="H101" s="49">
        <v>50</v>
      </c>
      <c r="I101" s="49">
        <v>32</v>
      </c>
      <c r="J101" s="49">
        <v>67</v>
      </c>
      <c r="K101" s="49">
        <v>54</v>
      </c>
      <c r="L101" s="49">
        <v>66</v>
      </c>
      <c r="M101" s="49">
        <v>77</v>
      </c>
      <c r="N101" s="49">
        <v>41</v>
      </c>
      <c r="O101" s="152">
        <v>102</v>
      </c>
      <c r="P101" s="56">
        <f t="shared" si="23"/>
        <v>747</v>
      </c>
    </row>
    <row r="102" spans="1:16" ht="21">
      <c r="A102" s="222"/>
      <c r="B102" s="65" t="s">
        <v>11</v>
      </c>
      <c r="C102" s="60">
        <f t="shared" ref="C102:O102" si="34">SUM(C100:C101)</f>
        <v>131</v>
      </c>
      <c r="D102" s="60">
        <f t="shared" si="34"/>
        <v>97</v>
      </c>
      <c r="E102" s="60">
        <f t="shared" si="34"/>
        <v>37</v>
      </c>
      <c r="F102" s="60">
        <f t="shared" si="34"/>
        <v>110</v>
      </c>
      <c r="G102" s="60">
        <f t="shared" si="34"/>
        <v>141</v>
      </c>
      <c r="H102" s="60">
        <f t="shared" si="34"/>
        <v>108</v>
      </c>
      <c r="I102" s="60">
        <f t="shared" si="34"/>
        <v>66</v>
      </c>
      <c r="J102" s="60">
        <f t="shared" si="34"/>
        <v>132</v>
      </c>
      <c r="K102" s="60">
        <f t="shared" si="34"/>
        <v>96</v>
      </c>
      <c r="L102" s="60">
        <f t="shared" si="34"/>
        <v>131</v>
      </c>
      <c r="M102" s="60">
        <f t="shared" si="34"/>
        <v>162</v>
      </c>
      <c r="N102" s="60">
        <f t="shared" si="34"/>
        <v>99</v>
      </c>
      <c r="O102" s="59">
        <f t="shared" si="34"/>
        <v>186</v>
      </c>
      <c r="P102" s="149">
        <f t="shared" si="23"/>
        <v>1496</v>
      </c>
    </row>
    <row r="103" spans="1:16" ht="21">
      <c r="A103" s="220">
        <v>33</v>
      </c>
      <c r="B103" s="63" t="s">
        <v>9</v>
      </c>
      <c r="C103" s="50">
        <v>65</v>
      </c>
      <c r="D103" s="50">
        <v>47</v>
      </c>
      <c r="E103" s="50">
        <v>19</v>
      </c>
      <c r="F103" s="50">
        <v>53</v>
      </c>
      <c r="G103" s="50">
        <v>90</v>
      </c>
      <c r="H103" s="50">
        <v>60</v>
      </c>
      <c r="I103" s="50">
        <v>48</v>
      </c>
      <c r="J103" s="50">
        <v>72</v>
      </c>
      <c r="K103" s="50">
        <v>46</v>
      </c>
      <c r="L103" s="50">
        <v>74</v>
      </c>
      <c r="M103" s="50">
        <v>83</v>
      </c>
      <c r="N103" s="50">
        <v>64</v>
      </c>
      <c r="O103" s="152">
        <v>103</v>
      </c>
      <c r="P103" s="56">
        <f t="shared" si="23"/>
        <v>824</v>
      </c>
    </row>
    <row r="104" spans="1:16" ht="21">
      <c r="A104" s="221"/>
      <c r="B104" s="63" t="s">
        <v>10</v>
      </c>
      <c r="C104" s="49">
        <v>53</v>
      </c>
      <c r="D104" s="49">
        <v>42</v>
      </c>
      <c r="E104" s="49">
        <v>21</v>
      </c>
      <c r="F104" s="49">
        <v>52</v>
      </c>
      <c r="G104" s="49">
        <v>74</v>
      </c>
      <c r="H104" s="49">
        <v>67</v>
      </c>
      <c r="I104" s="49">
        <v>38</v>
      </c>
      <c r="J104" s="49">
        <v>71</v>
      </c>
      <c r="K104" s="49">
        <v>45</v>
      </c>
      <c r="L104" s="49">
        <v>68</v>
      </c>
      <c r="M104" s="49">
        <v>72</v>
      </c>
      <c r="N104" s="49">
        <v>48</v>
      </c>
      <c r="O104" s="152">
        <v>84</v>
      </c>
      <c r="P104" s="56">
        <f t="shared" si="23"/>
        <v>735</v>
      </c>
    </row>
    <row r="105" spans="1:16" ht="21">
      <c r="A105" s="222"/>
      <c r="B105" s="65" t="s">
        <v>11</v>
      </c>
      <c r="C105" s="60">
        <f t="shared" ref="C105:O105" si="35">SUM(C103:C104)</f>
        <v>118</v>
      </c>
      <c r="D105" s="60">
        <f t="shared" si="35"/>
        <v>89</v>
      </c>
      <c r="E105" s="60">
        <f t="shared" si="35"/>
        <v>40</v>
      </c>
      <c r="F105" s="60">
        <f t="shared" si="35"/>
        <v>105</v>
      </c>
      <c r="G105" s="60">
        <f t="shared" si="35"/>
        <v>164</v>
      </c>
      <c r="H105" s="60">
        <f t="shared" si="35"/>
        <v>127</v>
      </c>
      <c r="I105" s="60">
        <f t="shared" si="35"/>
        <v>86</v>
      </c>
      <c r="J105" s="60">
        <f t="shared" si="35"/>
        <v>143</v>
      </c>
      <c r="K105" s="60">
        <f t="shared" si="35"/>
        <v>91</v>
      </c>
      <c r="L105" s="60">
        <f t="shared" si="35"/>
        <v>142</v>
      </c>
      <c r="M105" s="60">
        <f t="shared" si="35"/>
        <v>155</v>
      </c>
      <c r="N105" s="60">
        <f t="shared" si="35"/>
        <v>112</v>
      </c>
      <c r="O105" s="59">
        <f t="shared" si="35"/>
        <v>187</v>
      </c>
      <c r="P105" s="149">
        <f t="shared" si="23"/>
        <v>1559</v>
      </c>
    </row>
    <row r="106" spans="1:16" ht="21">
      <c r="A106" s="220">
        <v>34</v>
      </c>
      <c r="B106" s="63" t="s">
        <v>9</v>
      </c>
      <c r="C106" s="50">
        <v>80</v>
      </c>
      <c r="D106" s="50">
        <v>57</v>
      </c>
      <c r="E106" s="50">
        <v>25</v>
      </c>
      <c r="F106" s="50">
        <v>54</v>
      </c>
      <c r="G106" s="50">
        <v>91</v>
      </c>
      <c r="H106" s="50">
        <v>71</v>
      </c>
      <c r="I106" s="50">
        <v>48</v>
      </c>
      <c r="J106" s="50">
        <v>74</v>
      </c>
      <c r="K106" s="50">
        <v>53</v>
      </c>
      <c r="L106" s="50">
        <v>78</v>
      </c>
      <c r="M106" s="50">
        <v>92</v>
      </c>
      <c r="N106" s="50">
        <v>59</v>
      </c>
      <c r="O106" s="152">
        <v>108</v>
      </c>
      <c r="P106" s="56">
        <f t="shared" si="23"/>
        <v>890</v>
      </c>
    </row>
    <row r="107" spans="1:16" ht="21">
      <c r="A107" s="221"/>
      <c r="B107" s="63" t="s">
        <v>10</v>
      </c>
      <c r="C107" s="49">
        <v>65</v>
      </c>
      <c r="D107" s="49">
        <v>50</v>
      </c>
      <c r="E107" s="49">
        <v>17</v>
      </c>
      <c r="F107" s="49">
        <v>56</v>
      </c>
      <c r="G107" s="49">
        <v>96</v>
      </c>
      <c r="H107" s="49">
        <v>40</v>
      </c>
      <c r="I107" s="49">
        <v>33</v>
      </c>
      <c r="J107" s="49">
        <v>72</v>
      </c>
      <c r="K107" s="49">
        <v>55</v>
      </c>
      <c r="L107" s="49">
        <v>57</v>
      </c>
      <c r="M107" s="49">
        <v>82</v>
      </c>
      <c r="N107" s="49">
        <v>56</v>
      </c>
      <c r="O107" s="152">
        <v>96</v>
      </c>
      <c r="P107" s="56">
        <f t="shared" si="23"/>
        <v>775</v>
      </c>
    </row>
    <row r="108" spans="1:16" ht="21">
      <c r="A108" s="222"/>
      <c r="B108" s="65" t="s">
        <v>11</v>
      </c>
      <c r="C108" s="60">
        <f t="shared" ref="C108:O108" si="36">SUM(C106:C107)</f>
        <v>145</v>
      </c>
      <c r="D108" s="60">
        <f t="shared" si="36"/>
        <v>107</v>
      </c>
      <c r="E108" s="60">
        <f t="shared" si="36"/>
        <v>42</v>
      </c>
      <c r="F108" s="60">
        <f t="shared" si="36"/>
        <v>110</v>
      </c>
      <c r="G108" s="60">
        <f t="shared" si="36"/>
        <v>187</v>
      </c>
      <c r="H108" s="60">
        <f t="shared" si="36"/>
        <v>111</v>
      </c>
      <c r="I108" s="60">
        <f t="shared" si="36"/>
        <v>81</v>
      </c>
      <c r="J108" s="60">
        <f t="shared" si="36"/>
        <v>146</v>
      </c>
      <c r="K108" s="60">
        <f t="shared" si="36"/>
        <v>108</v>
      </c>
      <c r="L108" s="60">
        <f t="shared" si="36"/>
        <v>135</v>
      </c>
      <c r="M108" s="60">
        <f t="shared" si="36"/>
        <v>174</v>
      </c>
      <c r="N108" s="60">
        <f t="shared" si="36"/>
        <v>115</v>
      </c>
      <c r="O108" s="59">
        <f t="shared" si="36"/>
        <v>204</v>
      </c>
      <c r="P108" s="149">
        <f t="shared" si="23"/>
        <v>1665</v>
      </c>
    </row>
    <row r="109" spans="1:16" ht="21">
      <c r="A109" s="220">
        <v>35</v>
      </c>
      <c r="B109" s="63" t="s">
        <v>9</v>
      </c>
      <c r="C109" s="50">
        <v>57</v>
      </c>
      <c r="D109" s="50">
        <v>51</v>
      </c>
      <c r="E109" s="50">
        <v>23</v>
      </c>
      <c r="F109" s="50">
        <v>61</v>
      </c>
      <c r="G109" s="50">
        <v>93</v>
      </c>
      <c r="H109" s="50">
        <v>81</v>
      </c>
      <c r="I109" s="50">
        <v>47</v>
      </c>
      <c r="J109" s="50">
        <v>64</v>
      </c>
      <c r="K109" s="50">
        <v>54</v>
      </c>
      <c r="L109" s="50">
        <v>78</v>
      </c>
      <c r="M109" s="50">
        <v>79</v>
      </c>
      <c r="N109" s="50">
        <v>67</v>
      </c>
      <c r="O109" s="152">
        <v>77</v>
      </c>
      <c r="P109" s="56">
        <f t="shared" si="23"/>
        <v>832</v>
      </c>
    </row>
    <row r="110" spans="1:16" ht="21">
      <c r="A110" s="221"/>
      <c r="B110" s="63" t="s">
        <v>10</v>
      </c>
      <c r="C110" s="49">
        <v>45</v>
      </c>
      <c r="D110" s="49">
        <v>69</v>
      </c>
      <c r="E110" s="49">
        <v>19</v>
      </c>
      <c r="F110" s="49">
        <v>50</v>
      </c>
      <c r="G110" s="49">
        <v>90</v>
      </c>
      <c r="H110" s="49">
        <v>50</v>
      </c>
      <c r="I110" s="49">
        <v>39</v>
      </c>
      <c r="J110" s="49">
        <v>87</v>
      </c>
      <c r="K110" s="49">
        <v>48</v>
      </c>
      <c r="L110" s="49">
        <v>74</v>
      </c>
      <c r="M110" s="49">
        <v>91</v>
      </c>
      <c r="N110" s="49">
        <v>40</v>
      </c>
      <c r="O110" s="152">
        <v>84</v>
      </c>
      <c r="P110" s="56">
        <f t="shared" si="23"/>
        <v>786</v>
      </c>
    </row>
    <row r="111" spans="1:16" ht="21">
      <c r="A111" s="222"/>
      <c r="B111" s="65" t="s">
        <v>11</v>
      </c>
      <c r="C111" s="60">
        <f t="shared" ref="C111:O111" si="37">SUM(C109:C110)</f>
        <v>102</v>
      </c>
      <c r="D111" s="60">
        <f t="shared" si="37"/>
        <v>120</v>
      </c>
      <c r="E111" s="60">
        <f t="shared" si="37"/>
        <v>42</v>
      </c>
      <c r="F111" s="60">
        <f t="shared" si="37"/>
        <v>111</v>
      </c>
      <c r="G111" s="60">
        <f t="shared" si="37"/>
        <v>183</v>
      </c>
      <c r="H111" s="60">
        <f t="shared" si="37"/>
        <v>131</v>
      </c>
      <c r="I111" s="60">
        <f t="shared" si="37"/>
        <v>86</v>
      </c>
      <c r="J111" s="60">
        <f t="shared" si="37"/>
        <v>151</v>
      </c>
      <c r="K111" s="60">
        <f t="shared" si="37"/>
        <v>102</v>
      </c>
      <c r="L111" s="60">
        <f t="shared" si="37"/>
        <v>152</v>
      </c>
      <c r="M111" s="60">
        <f t="shared" si="37"/>
        <v>170</v>
      </c>
      <c r="N111" s="60">
        <f t="shared" si="37"/>
        <v>107</v>
      </c>
      <c r="O111" s="59">
        <f t="shared" si="37"/>
        <v>161</v>
      </c>
      <c r="P111" s="149">
        <f t="shared" si="23"/>
        <v>1618</v>
      </c>
    </row>
    <row r="112" spans="1:16" ht="21">
      <c r="A112" s="220">
        <v>36</v>
      </c>
      <c r="B112" s="63" t="s">
        <v>9</v>
      </c>
      <c r="C112" s="50">
        <v>64</v>
      </c>
      <c r="D112" s="50">
        <v>47</v>
      </c>
      <c r="E112" s="50">
        <v>33</v>
      </c>
      <c r="F112" s="50">
        <v>51</v>
      </c>
      <c r="G112" s="61">
        <v>90</v>
      </c>
      <c r="H112" s="50">
        <v>55</v>
      </c>
      <c r="I112" s="50">
        <v>39</v>
      </c>
      <c r="J112" s="50">
        <v>96</v>
      </c>
      <c r="K112" s="50">
        <v>48</v>
      </c>
      <c r="L112" s="50">
        <v>79</v>
      </c>
      <c r="M112" s="50">
        <v>91</v>
      </c>
      <c r="N112" s="50">
        <v>47</v>
      </c>
      <c r="O112" s="152">
        <v>98</v>
      </c>
      <c r="P112" s="56">
        <f t="shared" si="23"/>
        <v>838</v>
      </c>
    </row>
    <row r="113" spans="1:16" ht="21">
      <c r="A113" s="221"/>
      <c r="B113" s="63" t="s">
        <v>10</v>
      </c>
      <c r="C113" s="49">
        <v>86</v>
      </c>
      <c r="D113" s="49">
        <v>51</v>
      </c>
      <c r="E113" s="49">
        <v>14</v>
      </c>
      <c r="F113" s="49">
        <v>53</v>
      </c>
      <c r="G113" s="49">
        <v>94</v>
      </c>
      <c r="H113" s="49">
        <v>59</v>
      </c>
      <c r="I113" s="49">
        <v>33</v>
      </c>
      <c r="J113" s="49">
        <v>86</v>
      </c>
      <c r="K113" s="49">
        <v>52</v>
      </c>
      <c r="L113" s="49">
        <v>74</v>
      </c>
      <c r="M113" s="49">
        <v>86</v>
      </c>
      <c r="N113" s="49">
        <v>45</v>
      </c>
      <c r="O113" s="152">
        <v>104</v>
      </c>
      <c r="P113" s="56">
        <f t="shared" si="23"/>
        <v>837</v>
      </c>
    </row>
    <row r="114" spans="1:16" ht="21">
      <c r="A114" s="222"/>
      <c r="B114" s="65" t="s">
        <v>11</v>
      </c>
      <c r="C114" s="60">
        <f t="shared" ref="C114:O114" si="38">SUM(C112:C113)</f>
        <v>150</v>
      </c>
      <c r="D114" s="60">
        <f t="shared" si="38"/>
        <v>98</v>
      </c>
      <c r="E114" s="60">
        <f t="shared" si="38"/>
        <v>47</v>
      </c>
      <c r="F114" s="60">
        <f t="shared" si="38"/>
        <v>104</v>
      </c>
      <c r="G114" s="60">
        <f t="shared" si="38"/>
        <v>184</v>
      </c>
      <c r="H114" s="60">
        <f t="shared" si="38"/>
        <v>114</v>
      </c>
      <c r="I114" s="60">
        <f t="shared" si="38"/>
        <v>72</v>
      </c>
      <c r="J114" s="60">
        <f t="shared" si="38"/>
        <v>182</v>
      </c>
      <c r="K114" s="60">
        <f t="shared" si="38"/>
        <v>100</v>
      </c>
      <c r="L114" s="60">
        <f t="shared" si="38"/>
        <v>153</v>
      </c>
      <c r="M114" s="60">
        <f t="shared" si="38"/>
        <v>177</v>
      </c>
      <c r="N114" s="60">
        <f t="shared" si="38"/>
        <v>92</v>
      </c>
      <c r="O114" s="59">
        <f t="shared" si="38"/>
        <v>202</v>
      </c>
      <c r="P114" s="149">
        <f t="shared" si="23"/>
        <v>1675</v>
      </c>
    </row>
    <row r="115" spans="1:16" ht="21">
      <c r="A115" s="220">
        <v>37</v>
      </c>
      <c r="B115" s="63" t="s">
        <v>9</v>
      </c>
      <c r="C115" s="50">
        <v>68</v>
      </c>
      <c r="D115" s="50">
        <v>53</v>
      </c>
      <c r="E115" s="50">
        <v>25</v>
      </c>
      <c r="F115" s="50">
        <v>66</v>
      </c>
      <c r="G115" s="50">
        <v>82</v>
      </c>
      <c r="H115" s="50">
        <v>60</v>
      </c>
      <c r="I115" s="50">
        <v>46</v>
      </c>
      <c r="J115" s="50">
        <v>87</v>
      </c>
      <c r="K115" s="50">
        <v>48</v>
      </c>
      <c r="L115" s="50">
        <v>88</v>
      </c>
      <c r="M115" s="50">
        <v>95</v>
      </c>
      <c r="N115" s="50">
        <v>52</v>
      </c>
      <c r="O115" s="152">
        <v>101</v>
      </c>
      <c r="P115" s="56">
        <f t="shared" si="23"/>
        <v>871</v>
      </c>
    </row>
    <row r="116" spans="1:16" ht="21">
      <c r="A116" s="221"/>
      <c r="B116" s="63" t="s">
        <v>10</v>
      </c>
      <c r="C116" s="49">
        <v>76</v>
      </c>
      <c r="D116" s="49">
        <v>66</v>
      </c>
      <c r="E116" s="49">
        <v>17</v>
      </c>
      <c r="F116" s="49">
        <v>62</v>
      </c>
      <c r="G116" s="49">
        <v>97</v>
      </c>
      <c r="H116" s="49">
        <v>70</v>
      </c>
      <c r="I116" s="49">
        <v>40</v>
      </c>
      <c r="J116" s="49">
        <v>88</v>
      </c>
      <c r="K116" s="49">
        <v>62</v>
      </c>
      <c r="L116" s="49">
        <v>79</v>
      </c>
      <c r="M116" s="49">
        <v>89</v>
      </c>
      <c r="N116" s="49">
        <v>38</v>
      </c>
      <c r="O116" s="152">
        <v>81</v>
      </c>
      <c r="P116" s="56">
        <f t="shared" si="23"/>
        <v>865</v>
      </c>
    </row>
    <row r="117" spans="1:16" ht="21">
      <c r="A117" s="222"/>
      <c r="B117" s="65" t="s">
        <v>11</v>
      </c>
      <c r="C117" s="60">
        <f t="shared" ref="C117:O117" si="39">SUM(C115:C116)</f>
        <v>144</v>
      </c>
      <c r="D117" s="60">
        <f t="shared" si="39"/>
        <v>119</v>
      </c>
      <c r="E117" s="60">
        <f t="shared" si="39"/>
        <v>42</v>
      </c>
      <c r="F117" s="60">
        <f t="shared" si="39"/>
        <v>128</v>
      </c>
      <c r="G117" s="60">
        <f t="shared" si="39"/>
        <v>179</v>
      </c>
      <c r="H117" s="60">
        <f t="shared" si="39"/>
        <v>130</v>
      </c>
      <c r="I117" s="60">
        <f t="shared" si="39"/>
        <v>86</v>
      </c>
      <c r="J117" s="60">
        <f t="shared" si="39"/>
        <v>175</v>
      </c>
      <c r="K117" s="60">
        <f t="shared" si="39"/>
        <v>110</v>
      </c>
      <c r="L117" s="60">
        <f t="shared" si="39"/>
        <v>167</v>
      </c>
      <c r="M117" s="60">
        <f t="shared" si="39"/>
        <v>184</v>
      </c>
      <c r="N117" s="60">
        <f t="shared" si="39"/>
        <v>90</v>
      </c>
      <c r="O117" s="59">
        <f t="shared" si="39"/>
        <v>182</v>
      </c>
      <c r="P117" s="149">
        <f t="shared" si="23"/>
        <v>1736</v>
      </c>
    </row>
    <row r="118" spans="1:16" ht="21">
      <c r="A118" s="220">
        <v>38</v>
      </c>
      <c r="B118" s="63" t="s">
        <v>9</v>
      </c>
      <c r="C118" s="50">
        <v>62</v>
      </c>
      <c r="D118" s="50">
        <v>56</v>
      </c>
      <c r="E118" s="50">
        <v>27</v>
      </c>
      <c r="F118" s="50">
        <v>81</v>
      </c>
      <c r="G118" s="50">
        <v>109</v>
      </c>
      <c r="H118" s="50">
        <v>78</v>
      </c>
      <c r="I118" s="50">
        <v>41</v>
      </c>
      <c r="J118" s="50">
        <v>69</v>
      </c>
      <c r="K118" s="50">
        <v>63</v>
      </c>
      <c r="L118" s="50">
        <v>87</v>
      </c>
      <c r="M118" s="50">
        <v>87</v>
      </c>
      <c r="N118" s="50">
        <v>45</v>
      </c>
      <c r="O118" s="152">
        <v>109</v>
      </c>
      <c r="P118" s="56">
        <f t="shared" si="23"/>
        <v>914</v>
      </c>
    </row>
    <row r="119" spans="1:16" ht="21">
      <c r="A119" s="221"/>
      <c r="B119" s="63" t="s">
        <v>10</v>
      </c>
      <c r="C119" s="49">
        <v>83</v>
      </c>
      <c r="D119" s="49">
        <v>48</v>
      </c>
      <c r="E119" s="49">
        <v>21</v>
      </c>
      <c r="F119" s="49">
        <v>60</v>
      </c>
      <c r="G119" s="49">
        <v>97</v>
      </c>
      <c r="H119" s="49">
        <v>57</v>
      </c>
      <c r="I119" s="49">
        <v>35</v>
      </c>
      <c r="J119" s="49">
        <v>67</v>
      </c>
      <c r="K119" s="49">
        <v>57</v>
      </c>
      <c r="L119" s="49">
        <v>79</v>
      </c>
      <c r="M119" s="49">
        <v>72</v>
      </c>
      <c r="N119" s="49">
        <v>54</v>
      </c>
      <c r="O119" s="152">
        <v>105</v>
      </c>
      <c r="P119" s="56">
        <f t="shared" si="23"/>
        <v>835</v>
      </c>
    </row>
    <row r="120" spans="1:16" ht="21">
      <c r="A120" s="222"/>
      <c r="B120" s="65" t="s">
        <v>11</v>
      </c>
      <c r="C120" s="60">
        <f t="shared" ref="C120:O120" si="40">SUM(C118:C119)</f>
        <v>145</v>
      </c>
      <c r="D120" s="60">
        <f t="shared" si="40"/>
        <v>104</v>
      </c>
      <c r="E120" s="60">
        <f t="shared" si="40"/>
        <v>48</v>
      </c>
      <c r="F120" s="60">
        <f t="shared" si="40"/>
        <v>141</v>
      </c>
      <c r="G120" s="60">
        <f t="shared" si="40"/>
        <v>206</v>
      </c>
      <c r="H120" s="60">
        <f t="shared" si="40"/>
        <v>135</v>
      </c>
      <c r="I120" s="60">
        <f t="shared" si="40"/>
        <v>76</v>
      </c>
      <c r="J120" s="60">
        <f t="shared" si="40"/>
        <v>136</v>
      </c>
      <c r="K120" s="60">
        <f t="shared" si="40"/>
        <v>120</v>
      </c>
      <c r="L120" s="60">
        <f t="shared" si="40"/>
        <v>166</v>
      </c>
      <c r="M120" s="60">
        <f t="shared" si="40"/>
        <v>159</v>
      </c>
      <c r="N120" s="60">
        <f t="shared" si="40"/>
        <v>99</v>
      </c>
      <c r="O120" s="59">
        <f t="shared" si="40"/>
        <v>214</v>
      </c>
      <c r="P120" s="149">
        <f t="shared" si="23"/>
        <v>1749</v>
      </c>
    </row>
    <row r="121" spans="1:16" ht="21">
      <c r="A121" s="220">
        <v>39</v>
      </c>
      <c r="B121" s="63" t="s">
        <v>9</v>
      </c>
      <c r="C121" s="50">
        <v>69</v>
      </c>
      <c r="D121" s="50">
        <v>56</v>
      </c>
      <c r="E121" s="50">
        <v>17</v>
      </c>
      <c r="F121" s="50">
        <v>76</v>
      </c>
      <c r="G121" s="50">
        <v>96</v>
      </c>
      <c r="H121" s="50">
        <v>65</v>
      </c>
      <c r="I121" s="50">
        <v>41</v>
      </c>
      <c r="J121" s="50">
        <v>98</v>
      </c>
      <c r="K121" s="50">
        <v>67</v>
      </c>
      <c r="L121" s="50">
        <v>68</v>
      </c>
      <c r="M121" s="50">
        <v>89</v>
      </c>
      <c r="N121" s="50">
        <v>52</v>
      </c>
      <c r="O121" s="152">
        <v>110</v>
      </c>
      <c r="P121" s="56">
        <f t="shared" si="23"/>
        <v>904</v>
      </c>
    </row>
    <row r="122" spans="1:16" ht="21">
      <c r="A122" s="221"/>
      <c r="B122" s="63" t="s">
        <v>10</v>
      </c>
      <c r="C122" s="49">
        <v>67</v>
      </c>
      <c r="D122" s="49">
        <v>57</v>
      </c>
      <c r="E122" s="49">
        <v>25</v>
      </c>
      <c r="F122" s="49">
        <v>75</v>
      </c>
      <c r="G122" s="49">
        <v>78</v>
      </c>
      <c r="H122" s="49">
        <v>61</v>
      </c>
      <c r="I122" s="49">
        <v>37</v>
      </c>
      <c r="J122" s="49">
        <v>90</v>
      </c>
      <c r="K122" s="49">
        <v>63</v>
      </c>
      <c r="L122" s="49">
        <v>77</v>
      </c>
      <c r="M122" s="49">
        <v>99</v>
      </c>
      <c r="N122" s="49">
        <v>51</v>
      </c>
      <c r="O122" s="152">
        <v>84</v>
      </c>
      <c r="P122" s="56">
        <f t="shared" si="23"/>
        <v>864</v>
      </c>
    </row>
    <row r="123" spans="1:16" ht="21">
      <c r="A123" s="222"/>
      <c r="B123" s="65" t="s">
        <v>11</v>
      </c>
      <c r="C123" s="60">
        <f t="shared" ref="C123:O123" si="41">SUM(C121:C122)</f>
        <v>136</v>
      </c>
      <c r="D123" s="60">
        <f t="shared" si="41"/>
        <v>113</v>
      </c>
      <c r="E123" s="60">
        <f t="shared" si="41"/>
        <v>42</v>
      </c>
      <c r="F123" s="60">
        <f t="shared" si="41"/>
        <v>151</v>
      </c>
      <c r="G123" s="60">
        <f t="shared" si="41"/>
        <v>174</v>
      </c>
      <c r="H123" s="60">
        <f t="shared" si="41"/>
        <v>126</v>
      </c>
      <c r="I123" s="60">
        <f t="shared" si="41"/>
        <v>78</v>
      </c>
      <c r="J123" s="60">
        <f t="shared" si="41"/>
        <v>188</v>
      </c>
      <c r="K123" s="60">
        <f t="shared" si="41"/>
        <v>130</v>
      </c>
      <c r="L123" s="60">
        <f t="shared" si="41"/>
        <v>145</v>
      </c>
      <c r="M123" s="60">
        <f t="shared" si="41"/>
        <v>188</v>
      </c>
      <c r="N123" s="60">
        <f t="shared" si="41"/>
        <v>103</v>
      </c>
      <c r="O123" s="59">
        <f t="shared" si="41"/>
        <v>194</v>
      </c>
      <c r="P123" s="149">
        <f t="shared" si="23"/>
        <v>1768</v>
      </c>
    </row>
    <row r="124" spans="1:16" ht="21">
      <c r="A124" s="220">
        <v>40</v>
      </c>
      <c r="B124" s="63" t="s">
        <v>9</v>
      </c>
      <c r="C124" s="50">
        <v>79</v>
      </c>
      <c r="D124" s="50">
        <v>79</v>
      </c>
      <c r="E124" s="50">
        <v>36</v>
      </c>
      <c r="F124" s="50">
        <v>80</v>
      </c>
      <c r="G124" s="50">
        <v>106</v>
      </c>
      <c r="H124" s="50">
        <v>63</v>
      </c>
      <c r="I124" s="50">
        <v>46</v>
      </c>
      <c r="J124" s="50">
        <v>106</v>
      </c>
      <c r="K124" s="50">
        <v>52</v>
      </c>
      <c r="L124" s="50">
        <v>92</v>
      </c>
      <c r="M124" s="50">
        <v>107</v>
      </c>
      <c r="N124" s="50">
        <v>59</v>
      </c>
      <c r="O124" s="152">
        <v>115</v>
      </c>
      <c r="P124" s="56">
        <f t="shared" si="23"/>
        <v>1020</v>
      </c>
    </row>
    <row r="125" spans="1:16" ht="21">
      <c r="A125" s="221"/>
      <c r="B125" s="63" t="s">
        <v>10</v>
      </c>
      <c r="C125" s="49">
        <v>84</v>
      </c>
      <c r="D125" s="49">
        <v>79</v>
      </c>
      <c r="E125" s="49">
        <v>30</v>
      </c>
      <c r="F125" s="49">
        <v>81</v>
      </c>
      <c r="G125" s="49">
        <v>110</v>
      </c>
      <c r="H125" s="49">
        <v>70</v>
      </c>
      <c r="I125" s="49">
        <v>48</v>
      </c>
      <c r="J125" s="49">
        <v>99</v>
      </c>
      <c r="K125" s="49">
        <v>72</v>
      </c>
      <c r="L125" s="49">
        <v>90</v>
      </c>
      <c r="M125" s="49">
        <v>106</v>
      </c>
      <c r="N125" s="49">
        <v>54</v>
      </c>
      <c r="O125" s="152">
        <v>109</v>
      </c>
      <c r="P125" s="56">
        <f t="shared" si="23"/>
        <v>1032</v>
      </c>
    </row>
    <row r="126" spans="1:16" ht="21">
      <c r="A126" s="222"/>
      <c r="B126" s="65" t="s">
        <v>11</v>
      </c>
      <c r="C126" s="60">
        <f t="shared" ref="C126:O126" si="42">SUM(C124:C125)</f>
        <v>163</v>
      </c>
      <c r="D126" s="60">
        <f t="shared" si="42"/>
        <v>158</v>
      </c>
      <c r="E126" s="60">
        <f t="shared" si="42"/>
        <v>66</v>
      </c>
      <c r="F126" s="60">
        <f t="shared" si="42"/>
        <v>161</v>
      </c>
      <c r="G126" s="60">
        <f t="shared" si="42"/>
        <v>216</v>
      </c>
      <c r="H126" s="60">
        <f t="shared" si="42"/>
        <v>133</v>
      </c>
      <c r="I126" s="60">
        <f t="shared" si="42"/>
        <v>94</v>
      </c>
      <c r="J126" s="60">
        <f t="shared" si="42"/>
        <v>205</v>
      </c>
      <c r="K126" s="60">
        <f t="shared" si="42"/>
        <v>124</v>
      </c>
      <c r="L126" s="60">
        <f t="shared" si="42"/>
        <v>182</v>
      </c>
      <c r="M126" s="60">
        <f t="shared" si="42"/>
        <v>213</v>
      </c>
      <c r="N126" s="60">
        <f t="shared" si="42"/>
        <v>113</v>
      </c>
      <c r="O126" s="59">
        <f t="shared" si="42"/>
        <v>224</v>
      </c>
      <c r="P126" s="149">
        <f t="shared" si="23"/>
        <v>2052</v>
      </c>
    </row>
    <row r="127" spans="1:16" ht="21">
      <c r="A127" s="220">
        <v>41</v>
      </c>
      <c r="B127" s="63" t="s">
        <v>9</v>
      </c>
      <c r="C127" s="50">
        <v>90</v>
      </c>
      <c r="D127" s="50">
        <v>58</v>
      </c>
      <c r="E127" s="50">
        <v>26</v>
      </c>
      <c r="F127" s="50">
        <v>85</v>
      </c>
      <c r="G127" s="50">
        <v>85</v>
      </c>
      <c r="H127" s="50">
        <v>67</v>
      </c>
      <c r="I127" s="50">
        <v>52</v>
      </c>
      <c r="J127" s="50">
        <v>100</v>
      </c>
      <c r="K127" s="50">
        <v>71</v>
      </c>
      <c r="L127" s="50">
        <v>81</v>
      </c>
      <c r="M127" s="50">
        <v>90</v>
      </c>
      <c r="N127" s="50">
        <v>61</v>
      </c>
      <c r="O127" s="152">
        <v>129</v>
      </c>
      <c r="P127" s="56">
        <f t="shared" si="23"/>
        <v>995</v>
      </c>
    </row>
    <row r="128" spans="1:16" ht="21">
      <c r="A128" s="221"/>
      <c r="B128" s="63" t="s">
        <v>10</v>
      </c>
      <c r="C128" s="49">
        <v>77</v>
      </c>
      <c r="D128" s="49">
        <v>51</v>
      </c>
      <c r="E128" s="49">
        <v>31</v>
      </c>
      <c r="F128" s="49">
        <v>73</v>
      </c>
      <c r="G128" s="49">
        <v>84</v>
      </c>
      <c r="H128" s="49">
        <v>78</v>
      </c>
      <c r="I128" s="49">
        <v>44</v>
      </c>
      <c r="J128" s="49">
        <v>95</v>
      </c>
      <c r="K128" s="49">
        <v>72</v>
      </c>
      <c r="L128" s="49">
        <v>93</v>
      </c>
      <c r="M128" s="49">
        <v>102</v>
      </c>
      <c r="N128" s="49">
        <v>44</v>
      </c>
      <c r="O128" s="152">
        <v>92</v>
      </c>
      <c r="P128" s="56">
        <f t="shared" si="23"/>
        <v>936</v>
      </c>
    </row>
    <row r="129" spans="1:20" ht="21">
      <c r="A129" s="222"/>
      <c r="B129" s="65" t="s">
        <v>11</v>
      </c>
      <c r="C129" s="60">
        <f t="shared" ref="C129:O129" si="43">SUM(C127:C128)</f>
        <v>167</v>
      </c>
      <c r="D129" s="60">
        <f t="shared" si="43"/>
        <v>109</v>
      </c>
      <c r="E129" s="60">
        <f t="shared" si="43"/>
        <v>57</v>
      </c>
      <c r="F129" s="60">
        <f t="shared" si="43"/>
        <v>158</v>
      </c>
      <c r="G129" s="60">
        <f t="shared" si="43"/>
        <v>169</v>
      </c>
      <c r="H129" s="60">
        <f t="shared" si="43"/>
        <v>145</v>
      </c>
      <c r="I129" s="60">
        <f t="shared" si="43"/>
        <v>96</v>
      </c>
      <c r="J129" s="60">
        <f t="shared" si="43"/>
        <v>195</v>
      </c>
      <c r="K129" s="60">
        <f t="shared" si="43"/>
        <v>143</v>
      </c>
      <c r="L129" s="60">
        <f t="shared" si="43"/>
        <v>174</v>
      </c>
      <c r="M129" s="60">
        <f t="shared" si="43"/>
        <v>192</v>
      </c>
      <c r="N129" s="60">
        <f t="shared" si="43"/>
        <v>105</v>
      </c>
      <c r="O129" s="59">
        <f t="shared" si="43"/>
        <v>221</v>
      </c>
      <c r="P129" s="149">
        <f t="shared" si="23"/>
        <v>1931</v>
      </c>
    </row>
    <row r="130" spans="1:20" ht="21">
      <c r="A130" s="220">
        <v>42</v>
      </c>
      <c r="B130" s="63" t="s">
        <v>9</v>
      </c>
      <c r="C130" s="50">
        <v>75</v>
      </c>
      <c r="D130" s="50">
        <v>57</v>
      </c>
      <c r="E130" s="50">
        <v>25</v>
      </c>
      <c r="F130" s="50">
        <v>78</v>
      </c>
      <c r="G130" s="50">
        <v>83</v>
      </c>
      <c r="H130" s="50">
        <v>60</v>
      </c>
      <c r="I130" s="50">
        <v>36</v>
      </c>
      <c r="J130" s="50">
        <v>98</v>
      </c>
      <c r="K130" s="50">
        <v>71</v>
      </c>
      <c r="L130" s="50">
        <v>81</v>
      </c>
      <c r="M130" s="50">
        <v>101</v>
      </c>
      <c r="N130" s="50">
        <v>56</v>
      </c>
      <c r="O130" s="152">
        <v>103</v>
      </c>
      <c r="P130" s="56">
        <f t="shared" si="23"/>
        <v>924</v>
      </c>
    </row>
    <row r="131" spans="1:20" ht="21">
      <c r="A131" s="221"/>
      <c r="B131" s="63" t="s">
        <v>10</v>
      </c>
      <c r="C131" s="49">
        <v>72</v>
      </c>
      <c r="D131" s="49">
        <v>70</v>
      </c>
      <c r="E131" s="49">
        <v>38</v>
      </c>
      <c r="F131" s="49">
        <v>93</v>
      </c>
      <c r="G131" s="49">
        <v>88</v>
      </c>
      <c r="H131" s="49">
        <v>85</v>
      </c>
      <c r="I131" s="49">
        <v>48</v>
      </c>
      <c r="J131" s="49">
        <v>92</v>
      </c>
      <c r="K131" s="49">
        <v>80</v>
      </c>
      <c r="L131" s="49">
        <v>83</v>
      </c>
      <c r="M131" s="49">
        <v>110</v>
      </c>
      <c r="N131" s="49">
        <v>66</v>
      </c>
      <c r="O131" s="152">
        <v>107</v>
      </c>
      <c r="P131" s="56">
        <f t="shared" si="23"/>
        <v>1032</v>
      </c>
    </row>
    <row r="132" spans="1:20" ht="21">
      <c r="A132" s="222"/>
      <c r="B132" s="65" t="s">
        <v>11</v>
      </c>
      <c r="C132" s="60">
        <f t="shared" ref="C132:O132" si="44">SUM(C130:C131)</f>
        <v>147</v>
      </c>
      <c r="D132" s="60">
        <f t="shared" si="44"/>
        <v>127</v>
      </c>
      <c r="E132" s="60">
        <f t="shared" si="44"/>
        <v>63</v>
      </c>
      <c r="F132" s="60">
        <f t="shared" si="44"/>
        <v>171</v>
      </c>
      <c r="G132" s="60">
        <f t="shared" si="44"/>
        <v>171</v>
      </c>
      <c r="H132" s="60">
        <f t="shared" si="44"/>
        <v>145</v>
      </c>
      <c r="I132" s="60">
        <f t="shared" si="44"/>
        <v>84</v>
      </c>
      <c r="J132" s="60">
        <f t="shared" si="44"/>
        <v>190</v>
      </c>
      <c r="K132" s="60">
        <f t="shared" si="44"/>
        <v>151</v>
      </c>
      <c r="L132" s="60">
        <f t="shared" si="44"/>
        <v>164</v>
      </c>
      <c r="M132" s="60">
        <f t="shared" si="44"/>
        <v>211</v>
      </c>
      <c r="N132" s="60">
        <f t="shared" si="44"/>
        <v>122</v>
      </c>
      <c r="O132" s="59">
        <f t="shared" si="44"/>
        <v>210</v>
      </c>
      <c r="P132" s="149">
        <f t="shared" si="23"/>
        <v>1956</v>
      </c>
    </row>
    <row r="133" spans="1:20" ht="21">
      <c r="A133" s="220">
        <v>43</v>
      </c>
      <c r="B133" s="63" t="s">
        <v>9</v>
      </c>
      <c r="C133" s="50">
        <v>68</v>
      </c>
      <c r="D133" s="50">
        <v>60</v>
      </c>
      <c r="E133" s="50">
        <v>35</v>
      </c>
      <c r="F133" s="50">
        <v>84</v>
      </c>
      <c r="G133" s="50">
        <v>92</v>
      </c>
      <c r="H133" s="50">
        <v>75</v>
      </c>
      <c r="I133" s="50">
        <v>44</v>
      </c>
      <c r="J133" s="50">
        <v>112</v>
      </c>
      <c r="K133" s="50">
        <v>67</v>
      </c>
      <c r="L133" s="50">
        <v>92</v>
      </c>
      <c r="M133" s="50">
        <v>112</v>
      </c>
      <c r="N133" s="50">
        <v>55</v>
      </c>
      <c r="O133" s="152">
        <v>122</v>
      </c>
      <c r="P133" s="56">
        <f t="shared" ref="P133:P196" si="45">SUM(C133:O133)</f>
        <v>1018</v>
      </c>
    </row>
    <row r="134" spans="1:20" ht="21">
      <c r="A134" s="221"/>
      <c r="B134" s="63" t="s">
        <v>10</v>
      </c>
      <c r="C134" s="49">
        <v>90</v>
      </c>
      <c r="D134" s="49">
        <v>44</v>
      </c>
      <c r="E134" s="49">
        <v>30</v>
      </c>
      <c r="F134" s="49">
        <v>81</v>
      </c>
      <c r="G134" s="49">
        <v>79</v>
      </c>
      <c r="H134" s="49">
        <v>56</v>
      </c>
      <c r="I134" s="49">
        <v>50</v>
      </c>
      <c r="J134" s="49">
        <v>98</v>
      </c>
      <c r="K134" s="49">
        <v>60</v>
      </c>
      <c r="L134" s="49">
        <v>87</v>
      </c>
      <c r="M134" s="49">
        <v>76</v>
      </c>
      <c r="N134" s="49">
        <v>55</v>
      </c>
      <c r="O134" s="152">
        <v>127</v>
      </c>
      <c r="P134" s="56">
        <f t="shared" si="45"/>
        <v>933</v>
      </c>
    </row>
    <row r="135" spans="1:20" ht="21">
      <c r="A135" s="222"/>
      <c r="B135" s="65" t="s">
        <v>11</v>
      </c>
      <c r="C135" s="60">
        <f t="shared" ref="C135:O135" si="46">SUM(C133:C134)</f>
        <v>158</v>
      </c>
      <c r="D135" s="60">
        <f t="shared" si="46"/>
        <v>104</v>
      </c>
      <c r="E135" s="60">
        <f t="shared" si="46"/>
        <v>65</v>
      </c>
      <c r="F135" s="60">
        <f t="shared" si="46"/>
        <v>165</v>
      </c>
      <c r="G135" s="60">
        <f t="shared" si="46"/>
        <v>171</v>
      </c>
      <c r="H135" s="60">
        <f t="shared" si="46"/>
        <v>131</v>
      </c>
      <c r="I135" s="60">
        <f t="shared" si="46"/>
        <v>94</v>
      </c>
      <c r="J135" s="60">
        <f t="shared" si="46"/>
        <v>210</v>
      </c>
      <c r="K135" s="60">
        <f t="shared" si="46"/>
        <v>127</v>
      </c>
      <c r="L135" s="60">
        <f t="shared" si="46"/>
        <v>179</v>
      </c>
      <c r="M135" s="60">
        <f t="shared" si="46"/>
        <v>188</v>
      </c>
      <c r="N135" s="60">
        <f t="shared" si="46"/>
        <v>110</v>
      </c>
      <c r="O135" s="59">
        <f t="shared" si="46"/>
        <v>249</v>
      </c>
      <c r="P135" s="149">
        <f t="shared" si="45"/>
        <v>1951</v>
      </c>
    </row>
    <row r="136" spans="1:20" ht="21">
      <c r="A136" s="220">
        <v>44</v>
      </c>
      <c r="B136" s="63" t="s">
        <v>9</v>
      </c>
      <c r="C136" s="50">
        <v>69</v>
      </c>
      <c r="D136" s="50">
        <v>66</v>
      </c>
      <c r="E136" s="50">
        <v>28</v>
      </c>
      <c r="F136" s="50">
        <v>82</v>
      </c>
      <c r="G136" s="50">
        <v>102</v>
      </c>
      <c r="H136" s="50">
        <v>82</v>
      </c>
      <c r="I136" s="50">
        <v>44</v>
      </c>
      <c r="J136" s="50">
        <v>78</v>
      </c>
      <c r="K136" s="50">
        <v>58</v>
      </c>
      <c r="L136" s="50">
        <v>89</v>
      </c>
      <c r="M136" s="50">
        <v>99</v>
      </c>
      <c r="N136" s="50">
        <v>59</v>
      </c>
      <c r="O136" s="152">
        <v>100</v>
      </c>
      <c r="P136" s="56">
        <f t="shared" si="45"/>
        <v>956</v>
      </c>
    </row>
    <row r="137" spans="1:20" ht="21">
      <c r="A137" s="221"/>
      <c r="B137" s="63" t="s">
        <v>10</v>
      </c>
      <c r="C137" s="49">
        <v>73</v>
      </c>
      <c r="D137" s="49">
        <v>51</v>
      </c>
      <c r="E137" s="49">
        <v>32</v>
      </c>
      <c r="F137" s="49">
        <v>80</v>
      </c>
      <c r="G137" s="49">
        <v>89</v>
      </c>
      <c r="H137" s="49">
        <v>57</v>
      </c>
      <c r="I137" s="49">
        <v>35</v>
      </c>
      <c r="J137" s="49">
        <v>67</v>
      </c>
      <c r="K137" s="49">
        <v>50</v>
      </c>
      <c r="L137" s="49">
        <v>64</v>
      </c>
      <c r="M137" s="49">
        <v>120</v>
      </c>
      <c r="N137" s="49">
        <v>58</v>
      </c>
      <c r="O137" s="152">
        <v>103</v>
      </c>
      <c r="P137" s="56">
        <f t="shared" si="45"/>
        <v>879</v>
      </c>
    </row>
    <row r="138" spans="1:20" ht="21">
      <c r="A138" s="222"/>
      <c r="B138" s="65" t="s">
        <v>11</v>
      </c>
      <c r="C138" s="60">
        <f t="shared" ref="C138:O138" si="47">SUM(C136:C137)</f>
        <v>142</v>
      </c>
      <c r="D138" s="60">
        <f t="shared" si="47"/>
        <v>117</v>
      </c>
      <c r="E138" s="60">
        <f t="shared" si="47"/>
        <v>60</v>
      </c>
      <c r="F138" s="60">
        <f t="shared" si="47"/>
        <v>162</v>
      </c>
      <c r="G138" s="60">
        <f t="shared" si="47"/>
        <v>191</v>
      </c>
      <c r="H138" s="60">
        <f t="shared" si="47"/>
        <v>139</v>
      </c>
      <c r="I138" s="60">
        <f t="shared" si="47"/>
        <v>79</v>
      </c>
      <c r="J138" s="60">
        <f t="shared" si="47"/>
        <v>145</v>
      </c>
      <c r="K138" s="60">
        <f t="shared" si="47"/>
        <v>108</v>
      </c>
      <c r="L138" s="60">
        <f t="shared" si="47"/>
        <v>153</v>
      </c>
      <c r="M138" s="60">
        <f t="shared" si="47"/>
        <v>219</v>
      </c>
      <c r="N138" s="60">
        <f t="shared" si="47"/>
        <v>117</v>
      </c>
      <c r="O138" s="59">
        <f t="shared" si="47"/>
        <v>203</v>
      </c>
      <c r="P138" s="149">
        <f t="shared" si="45"/>
        <v>1835</v>
      </c>
    </row>
    <row r="139" spans="1:20" ht="21">
      <c r="A139" s="220">
        <v>45</v>
      </c>
      <c r="B139" s="63" t="s">
        <v>9</v>
      </c>
      <c r="C139" s="50">
        <v>98</v>
      </c>
      <c r="D139" s="50">
        <v>54</v>
      </c>
      <c r="E139" s="50">
        <v>26</v>
      </c>
      <c r="F139" s="50">
        <v>85</v>
      </c>
      <c r="G139" s="50">
        <v>87</v>
      </c>
      <c r="H139" s="50">
        <v>72</v>
      </c>
      <c r="I139" s="50">
        <v>47</v>
      </c>
      <c r="J139" s="50">
        <v>81</v>
      </c>
      <c r="K139" s="50">
        <v>57</v>
      </c>
      <c r="L139" s="50">
        <v>89</v>
      </c>
      <c r="M139" s="50">
        <v>98</v>
      </c>
      <c r="N139" s="50">
        <v>58</v>
      </c>
      <c r="O139" s="152">
        <v>130</v>
      </c>
      <c r="P139" s="56">
        <f t="shared" si="45"/>
        <v>982</v>
      </c>
    </row>
    <row r="140" spans="1:20" ht="21">
      <c r="A140" s="221"/>
      <c r="B140" s="63" t="s">
        <v>10</v>
      </c>
      <c r="C140" s="49">
        <v>91</v>
      </c>
      <c r="D140" s="49">
        <v>51</v>
      </c>
      <c r="E140" s="49">
        <v>23</v>
      </c>
      <c r="F140" s="49">
        <v>89</v>
      </c>
      <c r="G140" s="49">
        <v>73</v>
      </c>
      <c r="H140" s="49">
        <v>69</v>
      </c>
      <c r="I140" s="49">
        <v>35</v>
      </c>
      <c r="J140" s="49">
        <v>90</v>
      </c>
      <c r="K140" s="49">
        <v>60</v>
      </c>
      <c r="L140" s="49">
        <v>77</v>
      </c>
      <c r="M140" s="49">
        <v>89</v>
      </c>
      <c r="N140" s="49">
        <v>60</v>
      </c>
      <c r="O140" s="152">
        <v>112</v>
      </c>
      <c r="P140" s="56">
        <f t="shared" si="45"/>
        <v>919</v>
      </c>
      <c r="T140" s="154"/>
    </row>
    <row r="141" spans="1:20" ht="21">
      <c r="A141" s="222"/>
      <c r="B141" s="65" t="s">
        <v>11</v>
      </c>
      <c r="C141" s="60">
        <f t="shared" ref="C141:O141" si="48">SUM(C139:C140)</f>
        <v>189</v>
      </c>
      <c r="D141" s="60">
        <f t="shared" si="48"/>
        <v>105</v>
      </c>
      <c r="E141" s="60">
        <f t="shared" si="48"/>
        <v>49</v>
      </c>
      <c r="F141" s="60">
        <f t="shared" si="48"/>
        <v>174</v>
      </c>
      <c r="G141" s="60">
        <f t="shared" si="48"/>
        <v>160</v>
      </c>
      <c r="H141" s="60">
        <f t="shared" si="48"/>
        <v>141</v>
      </c>
      <c r="I141" s="60">
        <f t="shared" si="48"/>
        <v>82</v>
      </c>
      <c r="J141" s="60">
        <f t="shared" si="48"/>
        <v>171</v>
      </c>
      <c r="K141" s="60">
        <f t="shared" si="48"/>
        <v>117</v>
      </c>
      <c r="L141" s="60">
        <f t="shared" si="48"/>
        <v>166</v>
      </c>
      <c r="M141" s="60">
        <f t="shared" si="48"/>
        <v>187</v>
      </c>
      <c r="N141" s="60">
        <f t="shared" si="48"/>
        <v>118</v>
      </c>
      <c r="O141" s="59">
        <f t="shared" si="48"/>
        <v>242</v>
      </c>
      <c r="P141" s="149">
        <f t="shared" si="45"/>
        <v>1901</v>
      </c>
    </row>
    <row r="142" spans="1:20" ht="21">
      <c r="A142" s="220">
        <v>46</v>
      </c>
      <c r="B142" s="63" t="s">
        <v>9</v>
      </c>
      <c r="C142" s="50">
        <v>91</v>
      </c>
      <c r="D142" s="50">
        <v>61</v>
      </c>
      <c r="E142" s="50">
        <v>36</v>
      </c>
      <c r="F142" s="50">
        <v>93</v>
      </c>
      <c r="G142" s="50">
        <v>100</v>
      </c>
      <c r="H142" s="50">
        <v>76</v>
      </c>
      <c r="I142" s="50">
        <v>58</v>
      </c>
      <c r="J142" s="50">
        <v>81</v>
      </c>
      <c r="K142" s="50">
        <v>70</v>
      </c>
      <c r="L142" s="50">
        <v>75</v>
      </c>
      <c r="M142" s="50">
        <v>114</v>
      </c>
      <c r="N142" s="50">
        <v>59</v>
      </c>
      <c r="O142" s="152">
        <v>113</v>
      </c>
      <c r="P142" s="56">
        <f t="shared" si="45"/>
        <v>1027</v>
      </c>
    </row>
    <row r="143" spans="1:20" ht="21">
      <c r="A143" s="221"/>
      <c r="B143" s="63" t="s">
        <v>10</v>
      </c>
      <c r="C143" s="49">
        <v>89</v>
      </c>
      <c r="D143" s="49">
        <v>62</v>
      </c>
      <c r="E143" s="49">
        <v>44</v>
      </c>
      <c r="F143" s="49">
        <v>87</v>
      </c>
      <c r="G143" s="49">
        <v>116</v>
      </c>
      <c r="H143" s="49">
        <v>85</v>
      </c>
      <c r="I143" s="49">
        <v>56</v>
      </c>
      <c r="J143" s="49">
        <v>111</v>
      </c>
      <c r="K143" s="49">
        <v>66</v>
      </c>
      <c r="L143" s="49">
        <v>106</v>
      </c>
      <c r="M143" s="49">
        <v>105</v>
      </c>
      <c r="N143" s="49">
        <v>59</v>
      </c>
      <c r="O143" s="152">
        <v>116</v>
      </c>
      <c r="P143" s="56">
        <f t="shared" si="45"/>
        <v>1102</v>
      </c>
    </row>
    <row r="144" spans="1:20" ht="21">
      <c r="A144" s="222"/>
      <c r="B144" s="65" t="s">
        <v>11</v>
      </c>
      <c r="C144" s="60">
        <f t="shared" ref="C144:O144" si="49">SUM(C142:C143)</f>
        <v>180</v>
      </c>
      <c r="D144" s="60">
        <f t="shared" si="49"/>
        <v>123</v>
      </c>
      <c r="E144" s="60">
        <f t="shared" si="49"/>
        <v>80</v>
      </c>
      <c r="F144" s="60">
        <f t="shared" si="49"/>
        <v>180</v>
      </c>
      <c r="G144" s="60">
        <f t="shared" si="49"/>
        <v>216</v>
      </c>
      <c r="H144" s="60">
        <f t="shared" si="49"/>
        <v>161</v>
      </c>
      <c r="I144" s="60">
        <f t="shared" si="49"/>
        <v>114</v>
      </c>
      <c r="J144" s="60">
        <f t="shared" si="49"/>
        <v>192</v>
      </c>
      <c r="K144" s="60">
        <f t="shared" si="49"/>
        <v>136</v>
      </c>
      <c r="L144" s="60">
        <f t="shared" si="49"/>
        <v>181</v>
      </c>
      <c r="M144" s="60">
        <f t="shared" si="49"/>
        <v>219</v>
      </c>
      <c r="N144" s="60">
        <f t="shared" si="49"/>
        <v>118</v>
      </c>
      <c r="O144" s="59">
        <f t="shared" si="49"/>
        <v>229</v>
      </c>
      <c r="P144" s="149">
        <f t="shared" si="45"/>
        <v>2129</v>
      </c>
    </row>
    <row r="145" spans="1:16" ht="21">
      <c r="A145" s="220">
        <v>47</v>
      </c>
      <c r="B145" s="63" t="s">
        <v>9</v>
      </c>
      <c r="C145" s="50">
        <v>70</v>
      </c>
      <c r="D145" s="50">
        <v>72</v>
      </c>
      <c r="E145" s="50">
        <v>25</v>
      </c>
      <c r="F145" s="50">
        <v>78</v>
      </c>
      <c r="G145" s="50">
        <v>83</v>
      </c>
      <c r="H145" s="50">
        <v>63</v>
      </c>
      <c r="I145" s="50">
        <v>46</v>
      </c>
      <c r="J145" s="50">
        <v>97</v>
      </c>
      <c r="K145" s="50">
        <v>50</v>
      </c>
      <c r="L145" s="50">
        <v>73</v>
      </c>
      <c r="M145" s="50">
        <v>107</v>
      </c>
      <c r="N145" s="50">
        <v>63</v>
      </c>
      <c r="O145" s="152">
        <v>118</v>
      </c>
      <c r="P145" s="56">
        <f t="shared" si="45"/>
        <v>945</v>
      </c>
    </row>
    <row r="146" spans="1:16" ht="21">
      <c r="A146" s="221"/>
      <c r="B146" s="63" t="s">
        <v>10</v>
      </c>
      <c r="C146" s="49">
        <v>79</v>
      </c>
      <c r="D146" s="49">
        <v>66</v>
      </c>
      <c r="E146" s="49">
        <v>30</v>
      </c>
      <c r="F146" s="49">
        <v>86</v>
      </c>
      <c r="G146" s="49">
        <v>93</v>
      </c>
      <c r="H146" s="49">
        <v>54</v>
      </c>
      <c r="I146" s="49">
        <v>49</v>
      </c>
      <c r="J146" s="49">
        <v>87</v>
      </c>
      <c r="K146" s="49">
        <v>62</v>
      </c>
      <c r="L146" s="49">
        <v>83</v>
      </c>
      <c r="M146" s="49">
        <v>102</v>
      </c>
      <c r="N146" s="49">
        <v>59</v>
      </c>
      <c r="O146" s="152">
        <v>122</v>
      </c>
      <c r="P146" s="56">
        <f t="shared" si="45"/>
        <v>972</v>
      </c>
    </row>
    <row r="147" spans="1:16" ht="21">
      <c r="A147" s="222"/>
      <c r="B147" s="65" t="s">
        <v>11</v>
      </c>
      <c r="C147" s="60">
        <f t="shared" ref="C147:O147" si="50">SUM(C145:C146)</f>
        <v>149</v>
      </c>
      <c r="D147" s="60">
        <f t="shared" si="50"/>
        <v>138</v>
      </c>
      <c r="E147" s="60">
        <f t="shared" si="50"/>
        <v>55</v>
      </c>
      <c r="F147" s="60">
        <f t="shared" si="50"/>
        <v>164</v>
      </c>
      <c r="G147" s="60">
        <f t="shared" si="50"/>
        <v>176</v>
      </c>
      <c r="H147" s="60">
        <f t="shared" si="50"/>
        <v>117</v>
      </c>
      <c r="I147" s="60">
        <f t="shared" si="50"/>
        <v>95</v>
      </c>
      <c r="J147" s="60">
        <f t="shared" si="50"/>
        <v>184</v>
      </c>
      <c r="K147" s="60">
        <f t="shared" si="50"/>
        <v>112</v>
      </c>
      <c r="L147" s="60">
        <f t="shared" si="50"/>
        <v>156</v>
      </c>
      <c r="M147" s="60">
        <f t="shared" si="50"/>
        <v>209</v>
      </c>
      <c r="N147" s="60">
        <f t="shared" si="50"/>
        <v>122</v>
      </c>
      <c r="O147" s="59">
        <f t="shared" si="50"/>
        <v>240</v>
      </c>
      <c r="P147" s="149">
        <f t="shared" si="45"/>
        <v>1917</v>
      </c>
    </row>
    <row r="148" spans="1:16" ht="21">
      <c r="A148" s="220">
        <v>48</v>
      </c>
      <c r="B148" s="63" t="s">
        <v>9</v>
      </c>
      <c r="C148" s="50">
        <v>87</v>
      </c>
      <c r="D148" s="50">
        <v>63</v>
      </c>
      <c r="E148" s="50">
        <v>30</v>
      </c>
      <c r="F148" s="50">
        <v>81</v>
      </c>
      <c r="G148" s="50">
        <v>96</v>
      </c>
      <c r="H148" s="50">
        <v>60</v>
      </c>
      <c r="I148" s="50">
        <v>51</v>
      </c>
      <c r="J148" s="50">
        <v>96</v>
      </c>
      <c r="K148" s="50">
        <v>45</v>
      </c>
      <c r="L148" s="50">
        <v>89</v>
      </c>
      <c r="M148" s="50">
        <v>91</v>
      </c>
      <c r="N148" s="50">
        <v>67</v>
      </c>
      <c r="O148" s="152">
        <v>120</v>
      </c>
      <c r="P148" s="56">
        <f t="shared" si="45"/>
        <v>976</v>
      </c>
    </row>
    <row r="149" spans="1:16" ht="21">
      <c r="A149" s="221"/>
      <c r="B149" s="63" t="s">
        <v>10</v>
      </c>
      <c r="C149" s="49">
        <v>72</v>
      </c>
      <c r="D149" s="49">
        <v>64</v>
      </c>
      <c r="E149" s="49">
        <v>23</v>
      </c>
      <c r="F149" s="49">
        <v>92</v>
      </c>
      <c r="G149" s="49">
        <v>105</v>
      </c>
      <c r="H149" s="49">
        <v>67</v>
      </c>
      <c r="I149" s="49">
        <v>52</v>
      </c>
      <c r="J149" s="49">
        <v>84</v>
      </c>
      <c r="K149" s="49">
        <v>70</v>
      </c>
      <c r="L149" s="49">
        <v>74</v>
      </c>
      <c r="M149" s="49">
        <v>107</v>
      </c>
      <c r="N149" s="49">
        <v>66</v>
      </c>
      <c r="O149" s="152">
        <v>118</v>
      </c>
      <c r="P149" s="56">
        <f t="shared" si="45"/>
        <v>994</v>
      </c>
    </row>
    <row r="150" spans="1:16" ht="21">
      <c r="A150" s="222"/>
      <c r="B150" s="65" t="s">
        <v>11</v>
      </c>
      <c r="C150" s="60">
        <f t="shared" ref="C150:O150" si="51">SUM(C148:C149)</f>
        <v>159</v>
      </c>
      <c r="D150" s="60">
        <f t="shared" si="51"/>
        <v>127</v>
      </c>
      <c r="E150" s="60">
        <f t="shared" si="51"/>
        <v>53</v>
      </c>
      <c r="F150" s="60">
        <f t="shared" si="51"/>
        <v>173</v>
      </c>
      <c r="G150" s="60">
        <f t="shared" si="51"/>
        <v>201</v>
      </c>
      <c r="H150" s="60">
        <f t="shared" si="51"/>
        <v>127</v>
      </c>
      <c r="I150" s="60">
        <f t="shared" si="51"/>
        <v>103</v>
      </c>
      <c r="J150" s="60">
        <f t="shared" si="51"/>
        <v>180</v>
      </c>
      <c r="K150" s="60">
        <f t="shared" si="51"/>
        <v>115</v>
      </c>
      <c r="L150" s="60">
        <f t="shared" si="51"/>
        <v>163</v>
      </c>
      <c r="M150" s="60">
        <f t="shared" si="51"/>
        <v>198</v>
      </c>
      <c r="N150" s="60">
        <f t="shared" si="51"/>
        <v>133</v>
      </c>
      <c r="O150" s="59">
        <f t="shared" si="51"/>
        <v>238</v>
      </c>
      <c r="P150" s="149">
        <f t="shared" si="45"/>
        <v>1970</v>
      </c>
    </row>
    <row r="151" spans="1:16" ht="21">
      <c r="A151" s="220">
        <v>49</v>
      </c>
      <c r="B151" s="63" t="s">
        <v>9</v>
      </c>
      <c r="C151" s="50">
        <v>82</v>
      </c>
      <c r="D151" s="50">
        <v>54</v>
      </c>
      <c r="E151" s="50">
        <v>21</v>
      </c>
      <c r="F151" s="50">
        <v>78</v>
      </c>
      <c r="G151" s="50">
        <v>92</v>
      </c>
      <c r="H151" s="50">
        <v>67</v>
      </c>
      <c r="I151" s="50">
        <v>54</v>
      </c>
      <c r="J151" s="50">
        <v>91</v>
      </c>
      <c r="K151" s="50">
        <v>66</v>
      </c>
      <c r="L151" s="50">
        <v>83</v>
      </c>
      <c r="M151" s="50">
        <v>112</v>
      </c>
      <c r="N151" s="50">
        <v>60</v>
      </c>
      <c r="O151" s="152">
        <v>122</v>
      </c>
      <c r="P151" s="56">
        <f t="shared" si="45"/>
        <v>982</v>
      </c>
    </row>
    <row r="152" spans="1:16" ht="21">
      <c r="A152" s="221"/>
      <c r="B152" s="63" t="s">
        <v>10</v>
      </c>
      <c r="C152" s="49">
        <v>78</v>
      </c>
      <c r="D152" s="49">
        <v>73</v>
      </c>
      <c r="E152" s="49">
        <v>36</v>
      </c>
      <c r="F152" s="49">
        <v>97</v>
      </c>
      <c r="G152" s="49">
        <v>100</v>
      </c>
      <c r="H152" s="49">
        <v>72</v>
      </c>
      <c r="I152" s="49">
        <v>54</v>
      </c>
      <c r="J152" s="49">
        <v>108</v>
      </c>
      <c r="K152" s="49">
        <v>74</v>
      </c>
      <c r="L152" s="49">
        <v>87</v>
      </c>
      <c r="M152" s="49">
        <v>117</v>
      </c>
      <c r="N152" s="49">
        <v>53</v>
      </c>
      <c r="O152" s="152">
        <v>108</v>
      </c>
      <c r="P152" s="56">
        <f t="shared" si="45"/>
        <v>1057</v>
      </c>
    </row>
    <row r="153" spans="1:16" ht="21">
      <c r="A153" s="222"/>
      <c r="B153" s="65" t="s">
        <v>11</v>
      </c>
      <c r="C153" s="60">
        <f t="shared" ref="C153:O153" si="52">SUM(C151:C152)</f>
        <v>160</v>
      </c>
      <c r="D153" s="60">
        <f t="shared" si="52"/>
        <v>127</v>
      </c>
      <c r="E153" s="60">
        <f t="shared" si="52"/>
        <v>57</v>
      </c>
      <c r="F153" s="60">
        <f t="shared" si="52"/>
        <v>175</v>
      </c>
      <c r="G153" s="60">
        <f t="shared" si="52"/>
        <v>192</v>
      </c>
      <c r="H153" s="60">
        <f t="shared" si="52"/>
        <v>139</v>
      </c>
      <c r="I153" s="60">
        <f t="shared" si="52"/>
        <v>108</v>
      </c>
      <c r="J153" s="60">
        <f t="shared" si="52"/>
        <v>199</v>
      </c>
      <c r="K153" s="60">
        <f t="shared" si="52"/>
        <v>140</v>
      </c>
      <c r="L153" s="60">
        <f t="shared" si="52"/>
        <v>170</v>
      </c>
      <c r="M153" s="60">
        <f t="shared" si="52"/>
        <v>229</v>
      </c>
      <c r="N153" s="60">
        <f t="shared" si="52"/>
        <v>113</v>
      </c>
      <c r="O153" s="59">
        <f t="shared" si="52"/>
        <v>230</v>
      </c>
      <c r="P153" s="149">
        <f t="shared" si="45"/>
        <v>2039</v>
      </c>
    </row>
    <row r="154" spans="1:16" ht="21">
      <c r="A154" s="220">
        <v>50</v>
      </c>
      <c r="B154" s="63" t="s">
        <v>9</v>
      </c>
      <c r="C154" s="50">
        <v>76</v>
      </c>
      <c r="D154" s="50">
        <v>72</v>
      </c>
      <c r="E154" s="50">
        <v>25</v>
      </c>
      <c r="F154" s="50">
        <v>96</v>
      </c>
      <c r="G154" s="50">
        <v>84</v>
      </c>
      <c r="H154" s="50">
        <v>60</v>
      </c>
      <c r="I154" s="50">
        <v>64</v>
      </c>
      <c r="J154" s="50">
        <v>91</v>
      </c>
      <c r="K154" s="50">
        <v>56</v>
      </c>
      <c r="L154" s="50">
        <v>75</v>
      </c>
      <c r="M154" s="50">
        <v>94</v>
      </c>
      <c r="N154" s="50">
        <v>64</v>
      </c>
      <c r="O154" s="152">
        <v>105</v>
      </c>
      <c r="P154" s="56">
        <f t="shared" si="45"/>
        <v>962</v>
      </c>
    </row>
    <row r="155" spans="1:16" ht="21">
      <c r="A155" s="221"/>
      <c r="B155" s="63" t="s">
        <v>10</v>
      </c>
      <c r="C155" s="49">
        <v>78</v>
      </c>
      <c r="D155" s="49">
        <v>61</v>
      </c>
      <c r="E155" s="49">
        <v>24</v>
      </c>
      <c r="F155" s="49">
        <v>65</v>
      </c>
      <c r="G155" s="49">
        <v>89</v>
      </c>
      <c r="H155" s="49">
        <v>69</v>
      </c>
      <c r="I155" s="49">
        <v>58</v>
      </c>
      <c r="J155" s="49">
        <v>85</v>
      </c>
      <c r="K155" s="49">
        <v>56</v>
      </c>
      <c r="L155" s="49">
        <v>84</v>
      </c>
      <c r="M155" s="49">
        <v>91</v>
      </c>
      <c r="N155" s="49">
        <v>46</v>
      </c>
      <c r="O155" s="152">
        <v>128</v>
      </c>
      <c r="P155" s="56">
        <f t="shared" si="45"/>
        <v>934</v>
      </c>
    </row>
    <row r="156" spans="1:16" ht="21">
      <c r="A156" s="222"/>
      <c r="B156" s="65" t="s">
        <v>11</v>
      </c>
      <c r="C156" s="60">
        <f t="shared" ref="C156:O156" si="53">SUM(C154:C155)</f>
        <v>154</v>
      </c>
      <c r="D156" s="60">
        <f t="shared" si="53"/>
        <v>133</v>
      </c>
      <c r="E156" s="60">
        <f t="shared" si="53"/>
        <v>49</v>
      </c>
      <c r="F156" s="60">
        <f t="shared" si="53"/>
        <v>161</v>
      </c>
      <c r="G156" s="60">
        <f t="shared" si="53"/>
        <v>173</v>
      </c>
      <c r="H156" s="60">
        <f t="shared" si="53"/>
        <v>129</v>
      </c>
      <c r="I156" s="60">
        <f t="shared" si="53"/>
        <v>122</v>
      </c>
      <c r="J156" s="60">
        <f t="shared" si="53"/>
        <v>176</v>
      </c>
      <c r="K156" s="60">
        <f t="shared" si="53"/>
        <v>112</v>
      </c>
      <c r="L156" s="60">
        <f t="shared" si="53"/>
        <v>159</v>
      </c>
      <c r="M156" s="60">
        <f t="shared" si="53"/>
        <v>185</v>
      </c>
      <c r="N156" s="60">
        <f t="shared" si="53"/>
        <v>110</v>
      </c>
      <c r="O156" s="59">
        <f t="shared" si="53"/>
        <v>233</v>
      </c>
      <c r="P156" s="149">
        <f t="shared" si="45"/>
        <v>1896</v>
      </c>
    </row>
    <row r="157" spans="1:16" ht="21">
      <c r="A157" s="220">
        <v>51</v>
      </c>
      <c r="B157" s="63" t="s">
        <v>9</v>
      </c>
      <c r="C157" s="50">
        <v>73</v>
      </c>
      <c r="D157" s="50">
        <v>46</v>
      </c>
      <c r="E157" s="50">
        <v>21</v>
      </c>
      <c r="F157" s="50">
        <v>86</v>
      </c>
      <c r="G157" s="50">
        <v>76</v>
      </c>
      <c r="H157" s="50">
        <v>59</v>
      </c>
      <c r="I157" s="50">
        <v>48</v>
      </c>
      <c r="J157" s="50">
        <v>92</v>
      </c>
      <c r="K157" s="50">
        <v>50</v>
      </c>
      <c r="L157" s="50">
        <v>80</v>
      </c>
      <c r="M157" s="50">
        <v>93</v>
      </c>
      <c r="N157" s="50">
        <v>74</v>
      </c>
      <c r="O157" s="152">
        <v>122</v>
      </c>
      <c r="P157" s="56">
        <f t="shared" si="45"/>
        <v>920</v>
      </c>
    </row>
    <row r="158" spans="1:16" ht="21">
      <c r="A158" s="221"/>
      <c r="B158" s="63" t="s">
        <v>10</v>
      </c>
      <c r="C158" s="49">
        <v>71</v>
      </c>
      <c r="D158" s="49">
        <v>61</v>
      </c>
      <c r="E158" s="49">
        <v>25</v>
      </c>
      <c r="F158" s="49">
        <v>81</v>
      </c>
      <c r="G158" s="49">
        <v>81</v>
      </c>
      <c r="H158" s="49">
        <v>55</v>
      </c>
      <c r="I158" s="49">
        <v>42</v>
      </c>
      <c r="J158" s="49">
        <v>100</v>
      </c>
      <c r="K158" s="49">
        <v>43</v>
      </c>
      <c r="L158" s="49">
        <v>85</v>
      </c>
      <c r="M158" s="49">
        <v>97</v>
      </c>
      <c r="N158" s="49">
        <v>57</v>
      </c>
      <c r="O158" s="152">
        <v>108</v>
      </c>
      <c r="P158" s="56">
        <f t="shared" si="45"/>
        <v>906</v>
      </c>
    </row>
    <row r="159" spans="1:16" ht="21">
      <c r="A159" s="222"/>
      <c r="B159" s="65" t="s">
        <v>11</v>
      </c>
      <c r="C159" s="60">
        <f t="shared" ref="C159:O159" si="54">SUM(C157:C158)</f>
        <v>144</v>
      </c>
      <c r="D159" s="60">
        <f t="shared" si="54"/>
        <v>107</v>
      </c>
      <c r="E159" s="60">
        <f t="shared" si="54"/>
        <v>46</v>
      </c>
      <c r="F159" s="60">
        <f t="shared" si="54"/>
        <v>167</v>
      </c>
      <c r="G159" s="60">
        <f t="shared" si="54"/>
        <v>157</v>
      </c>
      <c r="H159" s="60">
        <f t="shared" si="54"/>
        <v>114</v>
      </c>
      <c r="I159" s="60">
        <f t="shared" si="54"/>
        <v>90</v>
      </c>
      <c r="J159" s="60">
        <f t="shared" si="54"/>
        <v>192</v>
      </c>
      <c r="K159" s="60">
        <f t="shared" si="54"/>
        <v>93</v>
      </c>
      <c r="L159" s="60">
        <f t="shared" si="54"/>
        <v>165</v>
      </c>
      <c r="M159" s="60">
        <f t="shared" si="54"/>
        <v>190</v>
      </c>
      <c r="N159" s="60">
        <f t="shared" si="54"/>
        <v>131</v>
      </c>
      <c r="O159" s="59">
        <f t="shared" si="54"/>
        <v>230</v>
      </c>
      <c r="P159" s="149">
        <f t="shared" si="45"/>
        <v>1826</v>
      </c>
    </row>
    <row r="160" spans="1:16" ht="21">
      <c r="A160" s="220">
        <v>52</v>
      </c>
      <c r="B160" s="63" t="s">
        <v>9</v>
      </c>
      <c r="C160" s="50">
        <v>74</v>
      </c>
      <c r="D160" s="50">
        <v>60</v>
      </c>
      <c r="E160" s="50">
        <v>36</v>
      </c>
      <c r="F160" s="50">
        <v>63</v>
      </c>
      <c r="G160" s="50">
        <v>75</v>
      </c>
      <c r="H160" s="50">
        <v>52</v>
      </c>
      <c r="I160" s="50">
        <v>53</v>
      </c>
      <c r="J160" s="50">
        <v>112</v>
      </c>
      <c r="K160" s="50">
        <v>64</v>
      </c>
      <c r="L160" s="50">
        <v>79</v>
      </c>
      <c r="M160" s="50">
        <v>80</v>
      </c>
      <c r="N160" s="50">
        <v>54</v>
      </c>
      <c r="O160" s="152">
        <v>86</v>
      </c>
      <c r="P160" s="56">
        <f t="shared" si="45"/>
        <v>888</v>
      </c>
    </row>
    <row r="161" spans="1:16" ht="21">
      <c r="A161" s="221"/>
      <c r="B161" s="63" t="s">
        <v>10</v>
      </c>
      <c r="C161" s="49">
        <v>66</v>
      </c>
      <c r="D161" s="49">
        <v>58</v>
      </c>
      <c r="E161" s="49">
        <v>27</v>
      </c>
      <c r="F161" s="49">
        <v>82</v>
      </c>
      <c r="G161" s="49">
        <v>81</v>
      </c>
      <c r="H161" s="49">
        <v>54</v>
      </c>
      <c r="I161" s="49">
        <v>71</v>
      </c>
      <c r="J161" s="49">
        <v>102</v>
      </c>
      <c r="K161" s="49">
        <v>76</v>
      </c>
      <c r="L161" s="49">
        <v>54</v>
      </c>
      <c r="M161" s="49">
        <v>95</v>
      </c>
      <c r="N161" s="49">
        <v>72</v>
      </c>
      <c r="O161" s="152">
        <v>141</v>
      </c>
      <c r="P161" s="56">
        <f t="shared" si="45"/>
        <v>979</v>
      </c>
    </row>
    <row r="162" spans="1:16" ht="21">
      <c r="A162" s="222"/>
      <c r="B162" s="65" t="s">
        <v>11</v>
      </c>
      <c r="C162" s="60">
        <f t="shared" ref="C162:O162" si="55">SUM(C160:C161)</f>
        <v>140</v>
      </c>
      <c r="D162" s="60">
        <f t="shared" si="55"/>
        <v>118</v>
      </c>
      <c r="E162" s="60">
        <f t="shared" si="55"/>
        <v>63</v>
      </c>
      <c r="F162" s="60">
        <f t="shared" si="55"/>
        <v>145</v>
      </c>
      <c r="G162" s="60">
        <f t="shared" si="55"/>
        <v>156</v>
      </c>
      <c r="H162" s="60">
        <f t="shared" si="55"/>
        <v>106</v>
      </c>
      <c r="I162" s="60">
        <f t="shared" si="55"/>
        <v>124</v>
      </c>
      <c r="J162" s="60">
        <f t="shared" si="55"/>
        <v>214</v>
      </c>
      <c r="K162" s="60">
        <f t="shared" si="55"/>
        <v>140</v>
      </c>
      <c r="L162" s="60">
        <f t="shared" si="55"/>
        <v>133</v>
      </c>
      <c r="M162" s="60">
        <f t="shared" si="55"/>
        <v>175</v>
      </c>
      <c r="N162" s="60">
        <f t="shared" si="55"/>
        <v>126</v>
      </c>
      <c r="O162" s="59">
        <f t="shared" si="55"/>
        <v>227</v>
      </c>
      <c r="P162" s="149">
        <f t="shared" si="45"/>
        <v>1867</v>
      </c>
    </row>
    <row r="163" spans="1:16" ht="21">
      <c r="A163" s="220">
        <v>53</v>
      </c>
      <c r="B163" s="63" t="s">
        <v>9</v>
      </c>
      <c r="C163" s="50">
        <v>66</v>
      </c>
      <c r="D163" s="50">
        <v>52</v>
      </c>
      <c r="E163" s="50">
        <v>26</v>
      </c>
      <c r="F163" s="50">
        <v>59</v>
      </c>
      <c r="G163" s="50">
        <v>75</v>
      </c>
      <c r="H163" s="50">
        <v>56</v>
      </c>
      <c r="I163" s="50">
        <v>40</v>
      </c>
      <c r="J163" s="50">
        <v>63</v>
      </c>
      <c r="K163" s="50">
        <v>52</v>
      </c>
      <c r="L163" s="50">
        <v>78</v>
      </c>
      <c r="M163" s="50">
        <v>99</v>
      </c>
      <c r="N163" s="50">
        <v>50</v>
      </c>
      <c r="O163" s="152">
        <v>110</v>
      </c>
      <c r="P163" s="56">
        <f t="shared" si="45"/>
        <v>826</v>
      </c>
    </row>
    <row r="164" spans="1:16" ht="21">
      <c r="A164" s="221"/>
      <c r="B164" s="63" t="s">
        <v>10</v>
      </c>
      <c r="C164" s="49">
        <v>61</v>
      </c>
      <c r="D164" s="49">
        <v>43</v>
      </c>
      <c r="E164" s="49">
        <v>27</v>
      </c>
      <c r="F164" s="49">
        <v>75</v>
      </c>
      <c r="G164" s="49">
        <v>70</v>
      </c>
      <c r="H164" s="49">
        <v>52</v>
      </c>
      <c r="I164" s="49">
        <v>32</v>
      </c>
      <c r="J164" s="49">
        <v>70</v>
      </c>
      <c r="K164" s="49">
        <v>52</v>
      </c>
      <c r="L164" s="49">
        <v>61</v>
      </c>
      <c r="M164" s="49">
        <v>83</v>
      </c>
      <c r="N164" s="49">
        <v>55</v>
      </c>
      <c r="O164" s="152">
        <v>92</v>
      </c>
      <c r="P164" s="56">
        <f t="shared" si="45"/>
        <v>773</v>
      </c>
    </row>
    <row r="165" spans="1:16" ht="21">
      <c r="A165" s="222"/>
      <c r="B165" s="65" t="s">
        <v>11</v>
      </c>
      <c r="C165" s="60">
        <f t="shared" ref="C165:O165" si="56">SUM(C163:C164)</f>
        <v>127</v>
      </c>
      <c r="D165" s="60">
        <f t="shared" si="56"/>
        <v>95</v>
      </c>
      <c r="E165" s="60">
        <f t="shared" si="56"/>
        <v>53</v>
      </c>
      <c r="F165" s="60">
        <f t="shared" si="56"/>
        <v>134</v>
      </c>
      <c r="G165" s="60">
        <f t="shared" si="56"/>
        <v>145</v>
      </c>
      <c r="H165" s="60">
        <f t="shared" si="56"/>
        <v>108</v>
      </c>
      <c r="I165" s="60">
        <f t="shared" si="56"/>
        <v>72</v>
      </c>
      <c r="J165" s="60">
        <f t="shared" si="56"/>
        <v>133</v>
      </c>
      <c r="K165" s="60">
        <f t="shared" si="56"/>
        <v>104</v>
      </c>
      <c r="L165" s="60">
        <f t="shared" si="56"/>
        <v>139</v>
      </c>
      <c r="M165" s="60">
        <f t="shared" si="56"/>
        <v>182</v>
      </c>
      <c r="N165" s="60">
        <f t="shared" si="56"/>
        <v>105</v>
      </c>
      <c r="O165" s="59">
        <f t="shared" si="56"/>
        <v>202</v>
      </c>
      <c r="P165" s="149">
        <f t="shared" si="45"/>
        <v>1599</v>
      </c>
    </row>
    <row r="166" spans="1:16" ht="21">
      <c r="A166" s="220">
        <v>54</v>
      </c>
      <c r="B166" s="63" t="s">
        <v>9</v>
      </c>
      <c r="C166" s="50">
        <v>57</v>
      </c>
      <c r="D166" s="50">
        <v>37</v>
      </c>
      <c r="E166" s="50">
        <v>24</v>
      </c>
      <c r="F166" s="50">
        <v>55</v>
      </c>
      <c r="G166" s="50">
        <v>68</v>
      </c>
      <c r="H166" s="50">
        <v>45</v>
      </c>
      <c r="I166" s="50">
        <v>42</v>
      </c>
      <c r="J166" s="50">
        <v>88</v>
      </c>
      <c r="K166" s="50">
        <v>49</v>
      </c>
      <c r="L166" s="50">
        <v>72</v>
      </c>
      <c r="M166" s="50">
        <v>83</v>
      </c>
      <c r="N166" s="50">
        <v>53</v>
      </c>
      <c r="O166" s="152">
        <v>86</v>
      </c>
      <c r="P166" s="56">
        <f t="shared" si="45"/>
        <v>759</v>
      </c>
    </row>
    <row r="167" spans="1:16" ht="21">
      <c r="A167" s="221"/>
      <c r="B167" s="63" t="s">
        <v>10</v>
      </c>
      <c r="C167" s="49">
        <v>69</v>
      </c>
      <c r="D167" s="49">
        <v>43</v>
      </c>
      <c r="E167" s="49">
        <v>23</v>
      </c>
      <c r="F167" s="49">
        <v>67</v>
      </c>
      <c r="G167" s="49">
        <v>75</v>
      </c>
      <c r="H167" s="49">
        <v>54</v>
      </c>
      <c r="I167" s="49">
        <v>39</v>
      </c>
      <c r="J167" s="49">
        <v>78</v>
      </c>
      <c r="K167" s="49">
        <v>44</v>
      </c>
      <c r="L167" s="49">
        <v>62</v>
      </c>
      <c r="M167" s="49">
        <v>68</v>
      </c>
      <c r="N167" s="49">
        <v>46</v>
      </c>
      <c r="O167" s="152">
        <v>110</v>
      </c>
      <c r="P167" s="56">
        <f t="shared" si="45"/>
        <v>778</v>
      </c>
    </row>
    <row r="168" spans="1:16" ht="21">
      <c r="A168" s="222"/>
      <c r="B168" s="65" t="s">
        <v>11</v>
      </c>
      <c r="C168" s="60">
        <f t="shared" ref="C168:O168" si="57">SUM(C166:C167)</f>
        <v>126</v>
      </c>
      <c r="D168" s="60">
        <f t="shared" si="57"/>
        <v>80</v>
      </c>
      <c r="E168" s="60">
        <f t="shared" si="57"/>
        <v>47</v>
      </c>
      <c r="F168" s="60">
        <f t="shared" si="57"/>
        <v>122</v>
      </c>
      <c r="G168" s="60">
        <f t="shared" si="57"/>
        <v>143</v>
      </c>
      <c r="H168" s="60">
        <f t="shared" si="57"/>
        <v>99</v>
      </c>
      <c r="I168" s="60">
        <f t="shared" si="57"/>
        <v>81</v>
      </c>
      <c r="J168" s="60">
        <f t="shared" si="57"/>
        <v>166</v>
      </c>
      <c r="K168" s="60">
        <f t="shared" si="57"/>
        <v>93</v>
      </c>
      <c r="L168" s="60">
        <f t="shared" si="57"/>
        <v>134</v>
      </c>
      <c r="M168" s="60">
        <f t="shared" si="57"/>
        <v>151</v>
      </c>
      <c r="N168" s="60">
        <f t="shared" si="57"/>
        <v>99</v>
      </c>
      <c r="O168" s="59">
        <f t="shared" si="57"/>
        <v>196</v>
      </c>
      <c r="P168" s="149">
        <f t="shared" si="45"/>
        <v>1537</v>
      </c>
    </row>
    <row r="169" spans="1:16" ht="21">
      <c r="A169" s="220">
        <v>55</v>
      </c>
      <c r="B169" s="63" t="s">
        <v>9</v>
      </c>
      <c r="C169" s="50">
        <v>60</v>
      </c>
      <c r="D169" s="50">
        <v>56</v>
      </c>
      <c r="E169" s="50">
        <v>29</v>
      </c>
      <c r="F169" s="50">
        <v>64</v>
      </c>
      <c r="G169" s="50">
        <v>72</v>
      </c>
      <c r="H169" s="50">
        <v>47</v>
      </c>
      <c r="I169" s="50">
        <v>49</v>
      </c>
      <c r="J169" s="50">
        <v>62</v>
      </c>
      <c r="K169" s="50">
        <v>44</v>
      </c>
      <c r="L169" s="50">
        <v>50</v>
      </c>
      <c r="M169" s="50">
        <v>75</v>
      </c>
      <c r="N169" s="50">
        <v>55</v>
      </c>
      <c r="O169" s="152">
        <v>94</v>
      </c>
      <c r="P169" s="56">
        <f t="shared" si="45"/>
        <v>757</v>
      </c>
    </row>
    <row r="170" spans="1:16" ht="21">
      <c r="A170" s="221"/>
      <c r="B170" s="63" t="s">
        <v>10</v>
      </c>
      <c r="C170" s="49">
        <v>54</v>
      </c>
      <c r="D170" s="49">
        <v>45</v>
      </c>
      <c r="E170" s="49">
        <v>19</v>
      </c>
      <c r="F170" s="49">
        <v>81</v>
      </c>
      <c r="G170" s="49">
        <v>73</v>
      </c>
      <c r="H170" s="49">
        <v>29</v>
      </c>
      <c r="I170" s="49">
        <v>51</v>
      </c>
      <c r="J170" s="49">
        <v>85</v>
      </c>
      <c r="K170" s="49">
        <v>48</v>
      </c>
      <c r="L170" s="49">
        <v>62</v>
      </c>
      <c r="M170" s="49">
        <v>64</v>
      </c>
      <c r="N170" s="49">
        <v>50</v>
      </c>
      <c r="O170" s="152">
        <v>87</v>
      </c>
      <c r="P170" s="56">
        <f t="shared" si="45"/>
        <v>748</v>
      </c>
    </row>
    <row r="171" spans="1:16" ht="21">
      <c r="A171" s="222"/>
      <c r="B171" s="65" t="s">
        <v>11</v>
      </c>
      <c r="C171" s="60">
        <f t="shared" ref="C171:O171" si="58">SUM(C169:C170)</f>
        <v>114</v>
      </c>
      <c r="D171" s="60">
        <f t="shared" si="58"/>
        <v>101</v>
      </c>
      <c r="E171" s="60">
        <f t="shared" si="58"/>
        <v>48</v>
      </c>
      <c r="F171" s="60">
        <f t="shared" si="58"/>
        <v>145</v>
      </c>
      <c r="G171" s="60">
        <f t="shared" si="58"/>
        <v>145</v>
      </c>
      <c r="H171" s="60">
        <f t="shared" si="58"/>
        <v>76</v>
      </c>
      <c r="I171" s="60">
        <f t="shared" si="58"/>
        <v>100</v>
      </c>
      <c r="J171" s="60">
        <f t="shared" si="58"/>
        <v>147</v>
      </c>
      <c r="K171" s="60">
        <f t="shared" si="58"/>
        <v>92</v>
      </c>
      <c r="L171" s="60">
        <f t="shared" si="58"/>
        <v>112</v>
      </c>
      <c r="M171" s="60">
        <f t="shared" si="58"/>
        <v>139</v>
      </c>
      <c r="N171" s="60">
        <f t="shared" si="58"/>
        <v>105</v>
      </c>
      <c r="O171" s="153">
        <f t="shared" si="58"/>
        <v>181</v>
      </c>
      <c r="P171" s="149">
        <f t="shared" si="45"/>
        <v>1505</v>
      </c>
    </row>
    <row r="172" spans="1:16" ht="21">
      <c r="A172" s="220">
        <v>56</v>
      </c>
      <c r="B172" s="63" t="s">
        <v>9</v>
      </c>
      <c r="C172" s="50">
        <v>53</v>
      </c>
      <c r="D172" s="50">
        <v>51</v>
      </c>
      <c r="E172" s="50">
        <v>15</v>
      </c>
      <c r="F172" s="50">
        <v>68</v>
      </c>
      <c r="G172" s="50">
        <v>70</v>
      </c>
      <c r="H172" s="50">
        <v>32</v>
      </c>
      <c r="I172" s="50">
        <v>42</v>
      </c>
      <c r="J172" s="50">
        <v>51</v>
      </c>
      <c r="K172" s="50">
        <v>50</v>
      </c>
      <c r="L172" s="50">
        <v>58</v>
      </c>
      <c r="M172" s="50">
        <v>60</v>
      </c>
      <c r="N172" s="50">
        <v>61</v>
      </c>
      <c r="O172" s="57">
        <v>81</v>
      </c>
      <c r="P172" s="56">
        <f t="shared" si="45"/>
        <v>692</v>
      </c>
    </row>
    <row r="173" spans="1:16" ht="21">
      <c r="A173" s="221"/>
      <c r="B173" s="63" t="s">
        <v>10</v>
      </c>
      <c r="C173" s="49">
        <v>73</v>
      </c>
      <c r="D173" s="49">
        <v>40</v>
      </c>
      <c r="E173" s="49">
        <v>29</v>
      </c>
      <c r="F173" s="49">
        <v>52</v>
      </c>
      <c r="G173" s="49">
        <v>68</v>
      </c>
      <c r="H173" s="49">
        <v>50</v>
      </c>
      <c r="I173" s="49">
        <v>41</v>
      </c>
      <c r="J173" s="49">
        <v>70</v>
      </c>
      <c r="K173" s="49">
        <v>38</v>
      </c>
      <c r="L173" s="49">
        <v>58</v>
      </c>
      <c r="M173" s="49">
        <v>81</v>
      </c>
      <c r="N173" s="49">
        <v>41</v>
      </c>
      <c r="O173" s="152">
        <v>102</v>
      </c>
      <c r="P173" s="56">
        <f t="shared" si="45"/>
        <v>743</v>
      </c>
    </row>
    <row r="174" spans="1:16" ht="21">
      <c r="A174" s="222"/>
      <c r="B174" s="65" t="s">
        <v>11</v>
      </c>
      <c r="C174" s="60">
        <f t="shared" ref="C174:O174" si="59">SUM(C172:C173)</f>
        <v>126</v>
      </c>
      <c r="D174" s="60">
        <f t="shared" si="59"/>
        <v>91</v>
      </c>
      <c r="E174" s="60">
        <f t="shared" si="59"/>
        <v>44</v>
      </c>
      <c r="F174" s="60">
        <f t="shared" si="59"/>
        <v>120</v>
      </c>
      <c r="G174" s="60">
        <f t="shared" si="59"/>
        <v>138</v>
      </c>
      <c r="H174" s="60">
        <f t="shared" si="59"/>
        <v>82</v>
      </c>
      <c r="I174" s="60">
        <f t="shared" si="59"/>
        <v>83</v>
      </c>
      <c r="J174" s="60">
        <f t="shared" si="59"/>
        <v>121</v>
      </c>
      <c r="K174" s="60">
        <f t="shared" si="59"/>
        <v>88</v>
      </c>
      <c r="L174" s="60">
        <f t="shared" si="59"/>
        <v>116</v>
      </c>
      <c r="M174" s="60">
        <f t="shared" si="59"/>
        <v>141</v>
      </c>
      <c r="N174" s="60">
        <f t="shared" si="59"/>
        <v>102</v>
      </c>
      <c r="O174" s="151">
        <f t="shared" si="59"/>
        <v>183</v>
      </c>
      <c r="P174" s="149">
        <f t="shared" si="45"/>
        <v>1435</v>
      </c>
    </row>
    <row r="175" spans="1:16" ht="21">
      <c r="A175" s="220">
        <v>57</v>
      </c>
      <c r="B175" s="63" t="s">
        <v>9</v>
      </c>
      <c r="C175" s="50">
        <v>50</v>
      </c>
      <c r="D175" s="50">
        <v>32</v>
      </c>
      <c r="E175" s="50">
        <v>22</v>
      </c>
      <c r="F175" s="50">
        <v>62</v>
      </c>
      <c r="G175" s="50">
        <v>71</v>
      </c>
      <c r="H175" s="50">
        <v>37</v>
      </c>
      <c r="I175" s="50">
        <v>33</v>
      </c>
      <c r="J175" s="50">
        <v>65</v>
      </c>
      <c r="K175" s="50">
        <v>39</v>
      </c>
      <c r="L175" s="50">
        <v>56</v>
      </c>
      <c r="M175" s="50">
        <v>83</v>
      </c>
      <c r="N175" s="50">
        <v>46</v>
      </c>
      <c r="O175" s="57">
        <v>89</v>
      </c>
      <c r="P175" s="56">
        <f t="shared" si="45"/>
        <v>685</v>
      </c>
    </row>
    <row r="176" spans="1:16" ht="21">
      <c r="A176" s="221"/>
      <c r="B176" s="63" t="s">
        <v>10</v>
      </c>
      <c r="C176" s="49">
        <v>36</v>
      </c>
      <c r="D176" s="49">
        <v>42</v>
      </c>
      <c r="E176" s="49">
        <v>19</v>
      </c>
      <c r="F176" s="49">
        <v>55</v>
      </c>
      <c r="G176" s="49">
        <v>56</v>
      </c>
      <c r="H176" s="49">
        <v>45</v>
      </c>
      <c r="I176" s="49">
        <v>41</v>
      </c>
      <c r="J176" s="49">
        <v>69</v>
      </c>
      <c r="K176" s="49">
        <v>47</v>
      </c>
      <c r="L176" s="49">
        <v>53</v>
      </c>
      <c r="M176" s="49">
        <v>62</v>
      </c>
      <c r="N176" s="49">
        <v>25</v>
      </c>
      <c r="O176" s="152">
        <v>113</v>
      </c>
      <c r="P176" s="56">
        <f t="shared" si="45"/>
        <v>663</v>
      </c>
    </row>
    <row r="177" spans="1:16" ht="21">
      <c r="A177" s="222"/>
      <c r="B177" s="65" t="s">
        <v>11</v>
      </c>
      <c r="C177" s="60">
        <f t="shared" ref="C177:O177" si="60">SUM(C175:C176)</f>
        <v>86</v>
      </c>
      <c r="D177" s="60">
        <f t="shared" si="60"/>
        <v>74</v>
      </c>
      <c r="E177" s="60">
        <f t="shared" si="60"/>
        <v>41</v>
      </c>
      <c r="F177" s="60">
        <f t="shared" si="60"/>
        <v>117</v>
      </c>
      <c r="G177" s="60">
        <f t="shared" si="60"/>
        <v>127</v>
      </c>
      <c r="H177" s="60">
        <f t="shared" si="60"/>
        <v>82</v>
      </c>
      <c r="I177" s="60">
        <f t="shared" si="60"/>
        <v>74</v>
      </c>
      <c r="J177" s="60">
        <f t="shared" si="60"/>
        <v>134</v>
      </c>
      <c r="K177" s="60">
        <f t="shared" si="60"/>
        <v>86</v>
      </c>
      <c r="L177" s="60">
        <f t="shared" si="60"/>
        <v>109</v>
      </c>
      <c r="M177" s="60">
        <f t="shared" si="60"/>
        <v>145</v>
      </c>
      <c r="N177" s="60">
        <f t="shared" si="60"/>
        <v>71</v>
      </c>
      <c r="O177" s="151">
        <f t="shared" si="60"/>
        <v>202</v>
      </c>
      <c r="P177" s="149">
        <f t="shared" si="45"/>
        <v>1348</v>
      </c>
    </row>
    <row r="178" spans="1:16" ht="21">
      <c r="A178" s="220">
        <v>58</v>
      </c>
      <c r="B178" s="63" t="s">
        <v>9</v>
      </c>
      <c r="C178" s="50">
        <v>74</v>
      </c>
      <c r="D178" s="50">
        <v>39</v>
      </c>
      <c r="E178" s="50">
        <v>16</v>
      </c>
      <c r="F178" s="50">
        <v>62</v>
      </c>
      <c r="G178" s="50">
        <v>47</v>
      </c>
      <c r="H178" s="50">
        <v>62</v>
      </c>
      <c r="I178" s="50">
        <v>40</v>
      </c>
      <c r="J178" s="50">
        <v>76</v>
      </c>
      <c r="K178" s="50">
        <v>40</v>
      </c>
      <c r="L178" s="50">
        <v>49</v>
      </c>
      <c r="M178" s="50">
        <v>65</v>
      </c>
      <c r="N178" s="50">
        <v>40</v>
      </c>
      <c r="O178" s="57">
        <v>80</v>
      </c>
      <c r="P178" s="56">
        <f t="shared" si="45"/>
        <v>690</v>
      </c>
    </row>
    <row r="179" spans="1:16" ht="21">
      <c r="A179" s="221"/>
      <c r="B179" s="63" t="s">
        <v>10</v>
      </c>
      <c r="C179" s="49">
        <v>58</v>
      </c>
      <c r="D179" s="49">
        <v>37</v>
      </c>
      <c r="E179" s="49">
        <v>16</v>
      </c>
      <c r="F179" s="49">
        <v>63</v>
      </c>
      <c r="G179" s="49">
        <v>87</v>
      </c>
      <c r="H179" s="49">
        <v>49</v>
      </c>
      <c r="I179" s="49">
        <v>27</v>
      </c>
      <c r="J179" s="49">
        <v>69</v>
      </c>
      <c r="K179" s="49">
        <v>47</v>
      </c>
      <c r="L179" s="49">
        <v>62</v>
      </c>
      <c r="M179" s="49">
        <v>74</v>
      </c>
      <c r="N179" s="49">
        <v>43</v>
      </c>
      <c r="O179" s="152">
        <v>100</v>
      </c>
      <c r="P179" s="56">
        <f t="shared" si="45"/>
        <v>732</v>
      </c>
    </row>
    <row r="180" spans="1:16" ht="21">
      <c r="A180" s="222"/>
      <c r="B180" s="65" t="s">
        <v>11</v>
      </c>
      <c r="C180" s="60">
        <f t="shared" ref="C180:O180" si="61">SUM(C178:C179)</f>
        <v>132</v>
      </c>
      <c r="D180" s="60">
        <f t="shared" si="61"/>
        <v>76</v>
      </c>
      <c r="E180" s="60">
        <f t="shared" si="61"/>
        <v>32</v>
      </c>
      <c r="F180" s="60">
        <f t="shared" si="61"/>
        <v>125</v>
      </c>
      <c r="G180" s="60">
        <f t="shared" si="61"/>
        <v>134</v>
      </c>
      <c r="H180" s="60">
        <f t="shared" si="61"/>
        <v>111</v>
      </c>
      <c r="I180" s="60">
        <f t="shared" si="61"/>
        <v>67</v>
      </c>
      <c r="J180" s="60">
        <f t="shared" si="61"/>
        <v>145</v>
      </c>
      <c r="K180" s="60">
        <f t="shared" si="61"/>
        <v>87</v>
      </c>
      <c r="L180" s="60">
        <f t="shared" si="61"/>
        <v>111</v>
      </c>
      <c r="M180" s="60">
        <f t="shared" si="61"/>
        <v>139</v>
      </c>
      <c r="N180" s="60">
        <f t="shared" si="61"/>
        <v>83</v>
      </c>
      <c r="O180" s="151">
        <f t="shared" si="61"/>
        <v>180</v>
      </c>
      <c r="P180" s="149">
        <f t="shared" si="45"/>
        <v>1422</v>
      </c>
    </row>
    <row r="181" spans="1:16" ht="21">
      <c r="A181" s="220">
        <v>59</v>
      </c>
      <c r="B181" s="63" t="s">
        <v>9</v>
      </c>
      <c r="C181" s="50">
        <v>59</v>
      </c>
      <c r="D181" s="50">
        <v>29</v>
      </c>
      <c r="E181" s="50">
        <v>19</v>
      </c>
      <c r="F181" s="50">
        <v>68</v>
      </c>
      <c r="G181" s="50">
        <v>59</v>
      </c>
      <c r="H181" s="50">
        <v>52</v>
      </c>
      <c r="I181" s="50">
        <v>29</v>
      </c>
      <c r="J181" s="50">
        <v>53</v>
      </c>
      <c r="K181" s="50">
        <v>48</v>
      </c>
      <c r="L181" s="50">
        <v>49</v>
      </c>
      <c r="M181" s="50">
        <v>69</v>
      </c>
      <c r="N181" s="50">
        <v>41</v>
      </c>
      <c r="O181" s="57">
        <v>85</v>
      </c>
      <c r="P181" s="56">
        <f t="shared" si="45"/>
        <v>660</v>
      </c>
    </row>
    <row r="182" spans="1:16" ht="21">
      <c r="A182" s="221"/>
      <c r="B182" s="63" t="s">
        <v>10</v>
      </c>
      <c r="C182" s="49">
        <v>61</v>
      </c>
      <c r="D182" s="49">
        <v>40</v>
      </c>
      <c r="E182" s="49">
        <v>20</v>
      </c>
      <c r="F182" s="49">
        <v>64</v>
      </c>
      <c r="G182" s="49">
        <v>59</v>
      </c>
      <c r="H182" s="49">
        <v>48</v>
      </c>
      <c r="I182" s="49">
        <v>42</v>
      </c>
      <c r="J182" s="49">
        <v>67</v>
      </c>
      <c r="K182" s="49">
        <v>28</v>
      </c>
      <c r="L182" s="49">
        <v>47</v>
      </c>
      <c r="M182" s="49">
        <v>63</v>
      </c>
      <c r="N182" s="49">
        <v>33</v>
      </c>
      <c r="O182" s="152">
        <v>99</v>
      </c>
      <c r="P182" s="56">
        <f t="shared" si="45"/>
        <v>671</v>
      </c>
    </row>
    <row r="183" spans="1:16" ht="21">
      <c r="A183" s="222"/>
      <c r="B183" s="65" t="s">
        <v>11</v>
      </c>
      <c r="C183" s="60">
        <f t="shared" ref="C183:O183" si="62">SUM(C181:C182)</f>
        <v>120</v>
      </c>
      <c r="D183" s="60">
        <f t="shared" si="62"/>
        <v>69</v>
      </c>
      <c r="E183" s="60">
        <f t="shared" si="62"/>
        <v>39</v>
      </c>
      <c r="F183" s="60">
        <f t="shared" si="62"/>
        <v>132</v>
      </c>
      <c r="G183" s="60">
        <f t="shared" si="62"/>
        <v>118</v>
      </c>
      <c r="H183" s="60">
        <f t="shared" si="62"/>
        <v>100</v>
      </c>
      <c r="I183" s="60">
        <f t="shared" si="62"/>
        <v>71</v>
      </c>
      <c r="J183" s="60">
        <f t="shared" si="62"/>
        <v>120</v>
      </c>
      <c r="K183" s="60">
        <f t="shared" si="62"/>
        <v>76</v>
      </c>
      <c r="L183" s="60">
        <f t="shared" si="62"/>
        <v>96</v>
      </c>
      <c r="M183" s="60">
        <f t="shared" si="62"/>
        <v>132</v>
      </c>
      <c r="N183" s="60">
        <f t="shared" si="62"/>
        <v>74</v>
      </c>
      <c r="O183" s="151">
        <f t="shared" si="62"/>
        <v>184</v>
      </c>
      <c r="P183" s="149">
        <f t="shared" si="45"/>
        <v>1331</v>
      </c>
    </row>
    <row r="184" spans="1:16" ht="21">
      <c r="A184" s="220">
        <v>60</v>
      </c>
      <c r="B184" s="63" t="s">
        <v>9</v>
      </c>
      <c r="C184" s="50">
        <v>36</v>
      </c>
      <c r="D184" s="50">
        <v>44</v>
      </c>
      <c r="E184" s="50">
        <v>18</v>
      </c>
      <c r="F184" s="50">
        <v>45</v>
      </c>
      <c r="G184" s="50">
        <v>61</v>
      </c>
      <c r="H184" s="50">
        <v>31</v>
      </c>
      <c r="I184" s="50">
        <v>32</v>
      </c>
      <c r="J184" s="50">
        <v>74</v>
      </c>
      <c r="K184" s="50">
        <v>33</v>
      </c>
      <c r="L184" s="50">
        <v>34</v>
      </c>
      <c r="M184" s="50">
        <v>42</v>
      </c>
      <c r="N184" s="50">
        <v>47</v>
      </c>
      <c r="O184" s="57">
        <v>84</v>
      </c>
      <c r="P184" s="56">
        <f t="shared" si="45"/>
        <v>581</v>
      </c>
    </row>
    <row r="185" spans="1:16" ht="21">
      <c r="A185" s="221"/>
      <c r="B185" s="63" t="s">
        <v>10</v>
      </c>
      <c r="C185" s="49">
        <v>35</v>
      </c>
      <c r="D185" s="49">
        <v>37</v>
      </c>
      <c r="E185" s="49">
        <v>13</v>
      </c>
      <c r="F185" s="49">
        <v>43</v>
      </c>
      <c r="G185" s="49">
        <v>49</v>
      </c>
      <c r="H185" s="49">
        <v>32</v>
      </c>
      <c r="I185" s="49">
        <v>38</v>
      </c>
      <c r="J185" s="49">
        <v>70</v>
      </c>
      <c r="K185" s="49">
        <v>27</v>
      </c>
      <c r="L185" s="49">
        <v>59</v>
      </c>
      <c r="M185" s="49">
        <v>56</v>
      </c>
      <c r="N185" s="49">
        <v>32</v>
      </c>
      <c r="O185" s="152">
        <v>76</v>
      </c>
      <c r="P185" s="56">
        <f t="shared" si="45"/>
        <v>567</v>
      </c>
    </row>
    <row r="186" spans="1:16" ht="21">
      <c r="A186" s="222"/>
      <c r="B186" s="65" t="s">
        <v>11</v>
      </c>
      <c r="C186" s="60">
        <f t="shared" ref="C186:O186" si="63">SUM(C184:C185)</f>
        <v>71</v>
      </c>
      <c r="D186" s="60">
        <f t="shared" si="63"/>
        <v>81</v>
      </c>
      <c r="E186" s="60">
        <f t="shared" si="63"/>
        <v>31</v>
      </c>
      <c r="F186" s="60">
        <f t="shared" si="63"/>
        <v>88</v>
      </c>
      <c r="G186" s="60">
        <f t="shared" si="63"/>
        <v>110</v>
      </c>
      <c r="H186" s="60">
        <f t="shared" si="63"/>
        <v>63</v>
      </c>
      <c r="I186" s="60">
        <f t="shared" si="63"/>
        <v>70</v>
      </c>
      <c r="J186" s="60">
        <f t="shared" si="63"/>
        <v>144</v>
      </c>
      <c r="K186" s="60">
        <f t="shared" si="63"/>
        <v>60</v>
      </c>
      <c r="L186" s="60">
        <f t="shared" si="63"/>
        <v>93</v>
      </c>
      <c r="M186" s="60">
        <f t="shared" si="63"/>
        <v>98</v>
      </c>
      <c r="N186" s="60">
        <f t="shared" si="63"/>
        <v>79</v>
      </c>
      <c r="O186" s="151">
        <f t="shared" si="63"/>
        <v>160</v>
      </c>
      <c r="P186" s="149">
        <f t="shared" si="45"/>
        <v>1148</v>
      </c>
    </row>
    <row r="187" spans="1:16" ht="21">
      <c r="A187" s="220">
        <v>61</v>
      </c>
      <c r="B187" s="63" t="s">
        <v>9</v>
      </c>
      <c r="C187" s="50">
        <v>42</v>
      </c>
      <c r="D187" s="50">
        <v>32</v>
      </c>
      <c r="E187" s="50">
        <v>18</v>
      </c>
      <c r="F187" s="50">
        <v>38</v>
      </c>
      <c r="G187" s="50">
        <v>47</v>
      </c>
      <c r="H187" s="50">
        <v>30</v>
      </c>
      <c r="I187" s="50">
        <v>32</v>
      </c>
      <c r="J187" s="50">
        <v>40</v>
      </c>
      <c r="K187" s="50">
        <v>30</v>
      </c>
      <c r="L187" s="50">
        <v>55</v>
      </c>
      <c r="M187" s="50">
        <v>39</v>
      </c>
      <c r="N187" s="50">
        <v>34</v>
      </c>
      <c r="O187" s="57">
        <v>62</v>
      </c>
      <c r="P187" s="56">
        <f t="shared" si="45"/>
        <v>499</v>
      </c>
    </row>
    <row r="188" spans="1:16" ht="21">
      <c r="A188" s="221"/>
      <c r="B188" s="63" t="s">
        <v>10</v>
      </c>
      <c r="C188" s="49">
        <v>37</v>
      </c>
      <c r="D188" s="49">
        <v>33</v>
      </c>
      <c r="E188" s="49">
        <v>12</v>
      </c>
      <c r="F188" s="49">
        <v>55</v>
      </c>
      <c r="G188" s="49">
        <v>51</v>
      </c>
      <c r="H188" s="49">
        <v>34</v>
      </c>
      <c r="I188" s="49">
        <v>39</v>
      </c>
      <c r="J188" s="49">
        <v>55</v>
      </c>
      <c r="K188" s="49">
        <v>44</v>
      </c>
      <c r="L188" s="49">
        <v>36</v>
      </c>
      <c r="M188" s="49">
        <v>59</v>
      </c>
      <c r="N188" s="49">
        <v>41</v>
      </c>
      <c r="O188" s="152">
        <v>79</v>
      </c>
      <c r="P188" s="56">
        <f t="shared" si="45"/>
        <v>575</v>
      </c>
    </row>
    <row r="189" spans="1:16" ht="21">
      <c r="A189" s="222"/>
      <c r="B189" s="65" t="s">
        <v>11</v>
      </c>
      <c r="C189" s="60">
        <f t="shared" ref="C189:O189" si="64">SUM(C187:C188)</f>
        <v>79</v>
      </c>
      <c r="D189" s="60">
        <f t="shared" si="64"/>
        <v>65</v>
      </c>
      <c r="E189" s="60">
        <f t="shared" si="64"/>
        <v>30</v>
      </c>
      <c r="F189" s="60">
        <f t="shared" si="64"/>
        <v>93</v>
      </c>
      <c r="G189" s="60">
        <f t="shared" si="64"/>
        <v>98</v>
      </c>
      <c r="H189" s="60">
        <f t="shared" si="64"/>
        <v>64</v>
      </c>
      <c r="I189" s="60">
        <f t="shared" si="64"/>
        <v>71</v>
      </c>
      <c r="J189" s="60">
        <f t="shared" si="64"/>
        <v>95</v>
      </c>
      <c r="K189" s="60">
        <f t="shared" si="64"/>
        <v>74</v>
      </c>
      <c r="L189" s="60">
        <f t="shared" si="64"/>
        <v>91</v>
      </c>
      <c r="M189" s="60">
        <f t="shared" si="64"/>
        <v>98</v>
      </c>
      <c r="N189" s="60">
        <f t="shared" si="64"/>
        <v>75</v>
      </c>
      <c r="O189" s="151">
        <f t="shared" si="64"/>
        <v>141</v>
      </c>
      <c r="P189" s="149">
        <f t="shared" si="45"/>
        <v>1074</v>
      </c>
    </row>
    <row r="190" spans="1:16" ht="21">
      <c r="A190" s="220">
        <v>62</v>
      </c>
      <c r="B190" s="63" t="s">
        <v>9</v>
      </c>
      <c r="C190" s="50">
        <v>40</v>
      </c>
      <c r="D190" s="50">
        <v>34</v>
      </c>
      <c r="E190" s="50">
        <v>16</v>
      </c>
      <c r="F190" s="50">
        <v>50</v>
      </c>
      <c r="G190" s="50">
        <v>45</v>
      </c>
      <c r="H190" s="50">
        <v>24</v>
      </c>
      <c r="I190" s="50">
        <v>35</v>
      </c>
      <c r="J190" s="50">
        <v>59</v>
      </c>
      <c r="K190" s="50">
        <v>27</v>
      </c>
      <c r="L190" s="50">
        <v>41</v>
      </c>
      <c r="M190" s="50">
        <v>39</v>
      </c>
      <c r="N190" s="50">
        <v>32</v>
      </c>
      <c r="O190" s="57">
        <v>74</v>
      </c>
      <c r="P190" s="56">
        <f t="shared" si="45"/>
        <v>516</v>
      </c>
    </row>
    <row r="191" spans="1:16" ht="21">
      <c r="A191" s="221"/>
      <c r="B191" s="63" t="s">
        <v>10</v>
      </c>
      <c r="C191" s="49">
        <v>48</v>
      </c>
      <c r="D191" s="49">
        <v>28</v>
      </c>
      <c r="E191" s="49">
        <v>28</v>
      </c>
      <c r="F191" s="49">
        <v>44</v>
      </c>
      <c r="G191" s="49">
        <v>55</v>
      </c>
      <c r="H191" s="49">
        <v>42</v>
      </c>
      <c r="I191" s="49">
        <v>40</v>
      </c>
      <c r="J191" s="49">
        <v>67</v>
      </c>
      <c r="K191" s="49">
        <v>44</v>
      </c>
      <c r="L191" s="49">
        <v>42</v>
      </c>
      <c r="M191" s="49">
        <v>61</v>
      </c>
      <c r="N191" s="49">
        <v>35</v>
      </c>
      <c r="O191" s="152">
        <v>88</v>
      </c>
      <c r="P191" s="56">
        <f t="shared" si="45"/>
        <v>622</v>
      </c>
    </row>
    <row r="192" spans="1:16" ht="21">
      <c r="A192" s="222"/>
      <c r="B192" s="65" t="s">
        <v>11</v>
      </c>
      <c r="C192" s="60">
        <f t="shared" ref="C192:O192" si="65">SUM(C190:C191)</f>
        <v>88</v>
      </c>
      <c r="D192" s="60">
        <f t="shared" si="65"/>
        <v>62</v>
      </c>
      <c r="E192" s="60">
        <f t="shared" si="65"/>
        <v>44</v>
      </c>
      <c r="F192" s="60">
        <f t="shared" si="65"/>
        <v>94</v>
      </c>
      <c r="G192" s="60">
        <f t="shared" si="65"/>
        <v>100</v>
      </c>
      <c r="H192" s="60">
        <f t="shared" si="65"/>
        <v>66</v>
      </c>
      <c r="I192" s="60">
        <f t="shared" si="65"/>
        <v>75</v>
      </c>
      <c r="J192" s="60">
        <f t="shared" si="65"/>
        <v>126</v>
      </c>
      <c r="K192" s="60">
        <f t="shared" si="65"/>
        <v>71</v>
      </c>
      <c r="L192" s="60">
        <f t="shared" si="65"/>
        <v>83</v>
      </c>
      <c r="M192" s="60">
        <f t="shared" si="65"/>
        <v>100</v>
      </c>
      <c r="N192" s="60">
        <f t="shared" si="65"/>
        <v>67</v>
      </c>
      <c r="O192" s="151">
        <f t="shared" si="65"/>
        <v>162</v>
      </c>
      <c r="P192" s="149">
        <f t="shared" si="45"/>
        <v>1138</v>
      </c>
    </row>
    <row r="193" spans="1:16" ht="21">
      <c r="A193" s="220">
        <v>63</v>
      </c>
      <c r="B193" s="63" t="s">
        <v>9</v>
      </c>
      <c r="C193" s="50">
        <v>30</v>
      </c>
      <c r="D193" s="50">
        <v>29</v>
      </c>
      <c r="E193" s="50">
        <v>15</v>
      </c>
      <c r="F193" s="50">
        <v>40</v>
      </c>
      <c r="G193" s="50">
        <v>28</v>
      </c>
      <c r="H193" s="50">
        <v>34</v>
      </c>
      <c r="I193" s="50">
        <v>28</v>
      </c>
      <c r="J193" s="50">
        <v>44</v>
      </c>
      <c r="K193" s="50">
        <v>25</v>
      </c>
      <c r="L193" s="50">
        <v>48</v>
      </c>
      <c r="M193" s="50">
        <v>59</v>
      </c>
      <c r="N193" s="50">
        <v>17</v>
      </c>
      <c r="O193" s="57">
        <v>53</v>
      </c>
      <c r="P193" s="56">
        <f t="shared" si="45"/>
        <v>450</v>
      </c>
    </row>
    <row r="194" spans="1:16" ht="21">
      <c r="A194" s="221"/>
      <c r="B194" s="63" t="s">
        <v>10</v>
      </c>
      <c r="C194" s="49">
        <v>35</v>
      </c>
      <c r="D194" s="49">
        <v>30</v>
      </c>
      <c r="E194" s="49">
        <v>13</v>
      </c>
      <c r="F194" s="49">
        <v>50</v>
      </c>
      <c r="G194" s="49">
        <v>45</v>
      </c>
      <c r="H194" s="49">
        <v>31</v>
      </c>
      <c r="I194" s="49">
        <v>24</v>
      </c>
      <c r="J194" s="49">
        <v>63</v>
      </c>
      <c r="K194" s="49">
        <v>25</v>
      </c>
      <c r="L194" s="49">
        <v>45</v>
      </c>
      <c r="M194" s="49">
        <v>40</v>
      </c>
      <c r="N194" s="49">
        <v>27</v>
      </c>
      <c r="O194" s="152">
        <v>65</v>
      </c>
      <c r="P194" s="56">
        <f t="shared" si="45"/>
        <v>493</v>
      </c>
    </row>
    <row r="195" spans="1:16" ht="21">
      <c r="A195" s="222"/>
      <c r="B195" s="65" t="s">
        <v>11</v>
      </c>
      <c r="C195" s="60">
        <f t="shared" ref="C195:O195" si="66">SUM(C193:C194)</f>
        <v>65</v>
      </c>
      <c r="D195" s="60">
        <f t="shared" si="66"/>
        <v>59</v>
      </c>
      <c r="E195" s="60">
        <f t="shared" si="66"/>
        <v>28</v>
      </c>
      <c r="F195" s="60">
        <f t="shared" si="66"/>
        <v>90</v>
      </c>
      <c r="G195" s="60">
        <f t="shared" si="66"/>
        <v>73</v>
      </c>
      <c r="H195" s="60">
        <f t="shared" si="66"/>
        <v>65</v>
      </c>
      <c r="I195" s="60">
        <f t="shared" si="66"/>
        <v>52</v>
      </c>
      <c r="J195" s="60">
        <f t="shared" si="66"/>
        <v>107</v>
      </c>
      <c r="K195" s="60">
        <f t="shared" si="66"/>
        <v>50</v>
      </c>
      <c r="L195" s="60">
        <f t="shared" si="66"/>
        <v>93</v>
      </c>
      <c r="M195" s="60">
        <f t="shared" si="66"/>
        <v>99</v>
      </c>
      <c r="N195" s="60">
        <f t="shared" si="66"/>
        <v>44</v>
      </c>
      <c r="O195" s="151">
        <f t="shared" si="66"/>
        <v>118</v>
      </c>
      <c r="P195" s="149">
        <f t="shared" si="45"/>
        <v>943</v>
      </c>
    </row>
    <row r="196" spans="1:16" ht="21">
      <c r="A196" s="220">
        <v>64</v>
      </c>
      <c r="B196" s="63" t="s">
        <v>9</v>
      </c>
      <c r="C196" s="50">
        <v>30</v>
      </c>
      <c r="D196" s="50">
        <v>24</v>
      </c>
      <c r="E196" s="50">
        <v>13</v>
      </c>
      <c r="F196" s="50">
        <v>30</v>
      </c>
      <c r="G196" s="50">
        <v>42</v>
      </c>
      <c r="H196" s="50">
        <v>30</v>
      </c>
      <c r="I196" s="50">
        <v>24</v>
      </c>
      <c r="J196" s="50">
        <v>41</v>
      </c>
      <c r="K196" s="50">
        <v>23</v>
      </c>
      <c r="L196" s="50">
        <v>34</v>
      </c>
      <c r="M196" s="50">
        <v>26</v>
      </c>
      <c r="N196" s="50">
        <v>31</v>
      </c>
      <c r="O196" s="57">
        <v>55</v>
      </c>
      <c r="P196" s="56">
        <f t="shared" si="45"/>
        <v>403</v>
      </c>
    </row>
    <row r="197" spans="1:16" ht="21">
      <c r="A197" s="221"/>
      <c r="B197" s="63" t="s">
        <v>10</v>
      </c>
      <c r="C197" s="49">
        <v>22</v>
      </c>
      <c r="D197" s="49">
        <v>31</v>
      </c>
      <c r="E197" s="49">
        <v>18</v>
      </c>
      <c r="F197" s="49">
        <v>42</v>
      </c>
      <c r="G197" s="49">
        <v>47</v>
      </c>
      <c r="H197" s="49">
        <v>36</v>
      </c>
      <c r="I197" s="49">
        <v>23</v>
      </c>
      <c r="J197" s="49">
        <v>42</v>
      </c>
      <c r="K197" s="49">
        <v>28</v>
      </c>
      <c r="L197" s="49">
        <v>36</v>
      </c>
      <c r="M197" s="49">
        <v>40</v>
      </c>
      <c r="N197" s="49">
        <v>25</v>
      </c>
      <c r="O197" s="152">
        <v>66</v>
      </c>
      <c r="P197" s="56">
        <f t="shared" ref="P197:P260" si="67">SUM(C197:O197)</f>
        <v>456</v>
      </c>
    </row>
    <row r="198" spans="1:16" ht="21">
      <c r="A198" s="222"/>
      <c r="B198" s="65" t="s">
        <v>11</v>
      </c>
      <c r="C198" s="60">
        <f t="shared" ref="C198:O198" si="68">SUM(C196:C197)</f>
        <v>52</v>
      </c>
      <c r="D198" s="60">
        <f t="shared" si="68"/>
        <v>55</v>
      </c>
      <c r="E198" s="60">
        <f t="shared" si="68"/>
        <v>31</v>
      </c>
      <c r="F198" s="60">
        <f t="shared" si="68"/>
        <v>72</v>
      </c>
      <c r="G198" s="60">
        <f t="shared" si="68"/>
        <v>89</v>
      </c>
      <c r="H198" s="60">
        <f t="shared" si="68"/>
        <v>66</v>
      </c>
      <c r="I198" s="60">
        <f t="shared" si="68"/>
        <v>47</v>
      </c>
      <c r="J198" s="60">
        <f t="shared" si="68"/>
        <v>83</v>
      </c>
      <c r="K198" s="60">
        <f t="shared" si="68"/>
        <v>51</v>
      </c>
      <c r="L198" s="60">
        <f t="shared" si="68"/>
        <v>70</v>
      </c>
      <c r="M198" s="60">
        <f t="shared" si="68"/>
        <v>66</v>
      </c>
      <c r="N198" s="60">
        <f t="shared" si="68"/>
        <v>56</v>
      </c>
      <c r="O198" s="151">
        <f t="shared" si="68"/>
        <v>121</v>
      </c>
      <c r="P198" s="149">
        <f t="shared" si="67"/>
        <v>859</v>
      </c>
    </row>
    <row r="199" spans="1:16" ht="21">
      <c r="A199" s="220">
        <v>65</v>
      </c>
      <c r="B199" s="63" t="s">
        <v>9</v>
      </c>
      <c r="C199" s="50">
        <v>29</v>
      </c>
      <c r="D199" s="50">
        <v>23</v>
      </c>
      <c r="E199" s="50">
        <v>6</v>
      </c>
      <c r="F199" s="50">
        <v>37</v>
      </c>
      <c r="G199" s="50">
        <v>39</v>
      </c>
      <c r="H199" s="50">
        <v>27</v>
      </c>
      <c r="I199" s="50">
        <v>23</v>
      </c>
      <c r="J199" s="50">
        <v>34</v>
      </c>
      <c r="K199" s="50">
        <v>23</v>
      </c>
      <c r="L199" s="50">
        <v>36</v>
      </c>
      <c r="M199" s="50">
        <v>43</v>
      </c>
      <c r="N199" s="50">
        <v>20</v>
      </c>
      <c r="O199" s="57">
        <v>47</v>
      </c>
      <c r="P199" s="56">
        <f t="shared" si="67"/>
        <v>387</v>
      </c>
    </row>
    <row r="200" spans="1:16" ht="21">
      <c r="A200" s="221"/>
      <c r="B200" s="63" t="s">
        <v>10</v>
      </c>
      <c r="C200" s="49">
        <v>21</v>
      </c>
      <c r="D200" s="49">
        <v>36</v>
      </c>
      <c r="E200" s="49">
        <v>10</v>
      </c>
      <c r="F200" s="49">
        <v>36</v>
      </c>
      <c r="G200" s="49">
        <v>38</v>
      </c>
      <c r="H200" s="49">
        <v>33</v>
      </c>
      <c r="I200" s="49">
        <v>24</v>
      </c>
      <c r="J200" s="49">
        <v>49</v>
      </c>
      <c r="K200" s="49">
        <v>31</v>
      </c>
      <c r="L200" s="49">
        <v>34</v>
      </c>
      <c r="M200" s="49">
        <v>46</v>
      </c>
      <c r="N200" s="49">
        <v>25</v>
      </c>
      <c r="O200" s="152">
        <v>69</v>
      </c>
      <c r="P200" s="56">
        <f t="shared" si="67"/>
        <v>452</v>
      </c>
    </row>
    <row r="201" spans="1:16" ht="21">
      <c r="A201" s="222"/>
      <c r="B201" s="65" t="s">
        <v>11</v>
      </c>
      <c r="C201" s="60">
        <f t="shared" ref="C201:O201" si="69">SUM(C199:C200)</f>
        <v>50</v>
      </c>
      <c r="D201" s="60">
        <f t="shared" si="69"/>
        <v>59</v>
      </c>
      <c r="E201" s="60">
        <f t="shared" si="69"/>
        <v>16</v>
      </c>
      <c r="F201" s="60">
        <f t="shared" si="69"/>
        <v>73</v>
      </c>
      <c r="G201" s="60">
        <f t="shared" si="69"/>
        <v>77</v>
      </c>
      <c r="H201" s="60">
        <f t="shared" si="69"/>
        <v>60</v>
      </c>
      <c r="I201" s="60">
        <f t="shared" si="69"/>
        <v>47</v>
      </c>
      <c r="J201" s="60">
        <f t="shared" si="69"/>
        <v>83</v>
      </c>
      <c r="K201" s="60">
        <f t="shared" si="69"/>
        <v>54</v>
      </c>
      <c r="L201" s="60">
        <f t="shared" si="69"/>
        <v>70</v>
      </c>
      <c r="M201" s="60">
        <f t="shared" si="69"/>
        <v>89</v>
      </c>
      <c r="N201" s="60">
        <f t="shared" si="69"/>
        <v>45</v>
      </c>
      <c r="O201" s="151">
        <f t="shared" si="69"/>
        <v>116</v>
      </c>
      <c r="P201" s="149">
        <f t="shared" si="67"/>
        <v>839</v>
      </c>
    </row>
    <row r="202" spans="1:16" ht="21">
      <c r="A202" s="220">
        <v>66</v>
      </c>
      <c r="B202" s="63" t="s">
        <v>9</v>
      </c>
      <c r="C202" s="50">
        <v>27</v>
      </c>
      <c r="D202" s="50">
        <v>23</v>
      </c>
      <c r="E202" s="50">
        <v>11</v>
      </c>
      <c r="F202" s="50">
        <v>28</v>
      </c>
      <c r="G202" s="50">
        <v>38</v>
      </c>
      <c r="H202" s="50">
        <v>24</v>
      </c>
      <c r="I202" s="50">
        <v>20</v>
      </c>
      <c r="J202" s="50">
        <v>45</v>
      </c>
      <c r="K202" s="50">
        <v>25</v>
      </c>
      <c r="L202" s="50">
        <v>21</v>
      </c>
      <c r="M202" s="50">
        <v>41</v>
      </c>
      <c r="N202" s="50">
        <v>25</v>
      </c>
      <c r="O202" s="57">
        <v>73</v>
      </c>
      <c r="P202" s="56">
        <f t="shared" si="67"/>
        <v>401</v>
      </c>
    </row>
    <row r="203" spans="1:16" ht="21">
      <c r="A203" s="221"/>
      <c r="B203" s="63" t="s">
        <v>10</v>
      </c>
      <c r="C203" s="49">
        <v>27</v>
      </c>
      <c r="D203" s="49">
        <v>23</v>
      </c>
      <c r="E203" s="49">
        <v>9</v>
      </c>
      <c r="F203" s="49">
        <v>35</v>
      </c>
      <c r="G203" s="49">
        <v>28</v>
      </c>
      <c r="H203" s="49">
        <v>33</v>
      </c>
      <c r="I203" s="49">
        <v>26</v>
      </c>
      <c r="J203" s="49">
        <v>44</v>
      </c>
      <c r="K203" s="49">
        <v>26</v>
      </c>
      <c r="L203" s="49">
        <v>36</v>
      </c>
      <c r="M203" s="49">
        <v>36</v>
      </c>
      <c r="N203" s="49">
        <v>19</v>
      </c>
      <c r="O203" s="152">
        <v>66</v>
      </c>
      <c r="P203" s="56">
        <f t="shared" si="67"/>
        <v>408</v>
      </c>
    </row>
    <row r="204" spans="1:16" ht="21">
      <c r="A204" s="222"/>
      <c r="B204" s="65" t="s">
        <v>11</v>
      </c>
      <c r="C204" s="60">
        <f t="shared" ref="C204:O204" si="70">SUM(C202:C203)</f>
        <v>54</v>
      </c>
      <c r="D204" s="60">
        <f t="shared" si="70"/>
        <v>46</v>
      </c>
      <c r="E204" s="60">
        <f t="shared" si="70"/>
        <v>20</v>
      </c>
      <c r="F204" s="60">
        <f t="shared" si="70"/>
        <v>63</v>
      </c>
      <c r="G204" s="60">
        <f t="shared" si="70"/>
        <v>66</v>
      </c>
      <c r="H204" s="60">
        <f t="shared" si="70"/>
        <v>57</v>
      </c>
      <c r="I204" s="60">
        <f t="shared" si="70"/>
        <v>46</v>
      </c>
      <c r="J204" s="60">
        <f t="shared" si="70"/>
        <v>89</v>
      </c>
      <c r="K204" s="60">
        <f t="shared" si="70"/>
        <v>51</v>
      </c>
      <c r="L204" s="60">
        <f t="shared" si="70"/>
        <v>57</v>
      </c>
      <c r="M204" s="60">
        <f t="shared" si="70"/>
        <v>77</v>
      </c>
      <c r="N204" s="60">
        <f t="shared" si="70"/>
        <v>44</v>
      </c>
      <c r="O204" s="151">
        <f t="shared" si="70"/>
        <v>139</v>
      </c>
      <c r="P204" s="149">
        <f t="shared" si="67"/>
        <v>809</v>
      </c>
    </row>
    <row r="205" spans="1:16" ht="21">
      <c r="A205" s="220">
        <v>67</v>
      </c>
      <c r="B205" s="63" t="s">
        <v>9</v>
      </c>
      <c r="C205" s="50">
        <v>26</v>
      </c>
      <c r="D205" s="50">
        <v>23</v>
      </c>
      <c r="E205" s="50">
        <v>12</v>
      </c>
      <c r="F205" s="50">
        <v>41</v>
      </c>
      <c r="G205" s="50">
        <v>26</v>
      </c>
      <c r="H205" s="50">
        <v>24</v>
      </c>
      <c r="I205" s="50">
        <v>17</v>
      </c>
      <c r="J205" s="50">
        <v>36</v>
      </c>
      <c r="K205" s="50">
        <v>32</v>
      </c>
      <c r="L205" s="50">
        <v>33</v>
      </c>
      <c r="M205" s="50">
        <v>34</v>
      </c>
      <c r="N205" s="50">
        <v>19</v>
      </c>
      <c r="O205" s="57">
        <v>50</v>
      </c>
      <c r="P205" s="56">
        <f t="shared" si="67"/>
        <v>373</v>
      </c>
    </row>
    <row r="206" spans="1:16" ht="21">
      <c r="A206" s="221"/>
      <c r="B206" s="63" t="s">
        <v>10</v>
      </c>
      <c r="C206" s="49">
        <v>27</v>
      </c>
      <c r="D206" s="49">
        <v>31</v>
      </c>
      <c r="E206" s="49">
        <v>13</v>
      </c>
      <c r="F206" s="49">
        <v>29</v>
      </c>
      <c r="G206" s="49">
        <v>30</v>
      </c>
      <c r="H206" s="49">
        <v>25</v>
      </c>
      <c r="I206" s="49">
        <v>23</v>
      </c>
      <c r="J206" s="49">
        <v>40</v>
      </c>
      <c r="K206" s="49">
        <v>30</v>
      </c>
      <c r="L206" s="49">
        <v>39</v>
      </c>
      <c r="M206" s="49">
        <v>47</v>
      </c>
      <c r="N206" s="49">
        <v>23</v>
      </c>
      <c r="O206" s="152">
        <v>69</v>
      </c>
      <c r="P206" s="56">
        <f t="shared" si="67"/>
        <v>426</v>
      </c>
    </row>
    <row r="207" spans="1:16" ht="21">
      <c r="A207" s="222"/>
      <c r="B207" s="65" t="s">
        <v>11</v>
      </c>
      <c r="C207" s="60">
        <f t="shared" ref="C207:O207" si="71">SUM(C205:C206)</f>
        <v>53</v>
      </c>
      <c r="D207" s="60">
        <f t="shared" si="71"/>
        <v>54</v>
      </c>
      <c r="E207" s="60">
        <f t="shared" si="71"/>
        <v>25</v>
      </c>
      <c r="F207" s="60">
        <f t="shared" si="71"/>
        <v>70</v>
      </c>
      <c r="G207" s="60">
        <f t="shared" si="71"/>
        <v>56</v>
      </c>
      <c r="H207" s="60">
        <f t="shared" si="71"/>
        <v>49</v>
      </c>
      <c r="I207" s="60">
        <f t="shared" si="71"/>
        <v>40</v>
      </c>
      <c r="J207" s="60">
        <f t="shared" si="71"/>
        <v>76</v>
      </c>
      <c r="K207" s="60">
        <f t="shared" si="71"/>
        <v>62</v>
      </c>
      <c r="L207" s="60">
        <f t="shared" si="71"/>
        <v>72</v>
      </c>
      <c r="M207" s="60">
        <f t="shared" si="71"/>
        <v>81</v>
      </c>
      <c r="N207" s="60">
        <f t="shared" si="71"/>
        <v>42</v>
      </c>
      <c r="O207" s="151">
        <f t="shared" si="71"/>
        <v>119</v>
      </c>
      <c r="P207" s="149">
        <f t="shared" si="67"/>
        <v>799</v>
      </c>
    </row>
    <row r="208" spans="1:16" ht="21">
      <c r="A208" s="220">
        <v>68</v>
      </c>
      <c r="B208" s="63" t="s">
        <v>9</v>
      </c>
      <c r="C208" s="50">
        <v>30</v>
      </c>
      <c r="D208" s="50">
        <v>22</v>
      </c>
      <c r="E208" s="50">
        <v>9</v>
      </c>
      <c r="F208" s="50">
        <v>16</v>
      </c>
      <c r="G208" s="50">
        <v>32</v>
      </c>
      <c r="H208" s="50">
        <v>25</v>
      </c>
      <c r="I208" s="50">
        <v>25</v>
      </c>
      <c r="J208" s="50">
        <v>32</v>
      </c>
      <c r="K208" s="50">
        <v>21</v>
      </c>
      <c r="L208" s="50">
        <v>26</v>
      </c>
      <c r="M208" s="50">
        <v>30</v>
      </c>
      <c r="N208" s="50">
        <v>29</v>
      </c>
      <c r="O208" s="57">
        <v>59</v>
      </c>
      <c r="P208" s="56">
        <f t="shared" si="67"/>
        <v>356</v>
      </c>
    </row>
    <row r="209" spans="1:16" ht="21">
      <c r="A209" s="221"/>
      <c r="B209" s="63" t="s">
        <v>10</v>
      </c>
      <c r="C209" s="49">
        <v>27</v>
      </c>
      <c r="D209" s="49">
        <v>25</v>
      </c>
      <c r="E209" s="49">
        <v>16</v>
      </c>
      <c r="F209" s="49">
        <v>42</v>
      </c>
      <c r="G209" s="49">
        <v>39</v>
      </c>
      <c r="H209" s="49">
        <v>34</v>
      </c>
      <c r="I209" s="49">
        <v>28</v>
      </c>
      <c r="J209" s="49">
        <v>47</v>
      </c>
      <c r="K209" s="49">
        <v>28</v>
      </c>
      <c r="L209" s="49">
        <v>43</v>
      </c>
      <c r="M209" s="49">
        <v>35</v>
      </c>
      <c r="N209" s="49">
        <v>24</v>
      </c>
      <c r="O209" s="152">
        <v>55</v>
      </c>
      <c r="P209" s="56">
        <f t="shared" si="67"/>
        <v>443</v>
      </c>
    </row>
    <row r="210" spans="1:16" ht="21">
      <c r="A210" s="222"/>
      <c r="B210" s="65" t="s">
        <v>11</v>
      </c>
      <c r="C210" s="60">
        <f t="shared" ref="C210:O210" si="72">SUM(C208:C209)</f>
        <v>57</v>
      </c>
      <c r="D210" s="60">
        <f t="shared" si="72"/>
        <v>47</v>
      </c>
      <c r="E210" s="60">
        <f t="shared" si="72"/>
        <v>25</v>
      </c>
      <c r="F210" s="60">
        <f t="shared" si="72"/>
        <v>58</v>
      </c>
      <c r="G210" s="60">
        <f t="shared" si="72"/>
        <v>71</v>
      </c>
      <c r="H210" s="60">
        <f t="shared" si="72"/>
        <v>59</v>
      </c>
      <c r="I210" s="60">
        <f t="shared" si="72"/>
        <v>53</v>
      </c>
      <c r="J210" s="60">
        <f t="shared" si="72"/>
        <v>79</v>
      </c>
      <c r="K210" s="60">
        <f t="shared" si="72"/>
        <v>49</v>
      </c>
      <c r="L210" s="60">
        <f t="shared" si="72"/>
        <v>69</v>
      </c>
      <c r="M210" s="60">
        <f t="shared" si="72"/>
        <v>65</v>
      </c>
      <c r="N210" s="60">
        <f t="shared" si="72"/>
        <v>53</v>
      </c>
      <c r="O210" s="151">
        <f t="shared" si="72"/>
        <v>114</v>
      </c>
      <c r="P210" s="149">
        <f t="shared" si="67"/>
        <v>799</v>
      </c>
    </row>
    <row r="211" spans="1:16" ht="21">
      <c r="A211" s="220">
        <v>69</v>
      </c>
      <c r="B211" s="63" t="s">
        <v>9</v>
      </c>
      <c r="C211" s="50">
        <v>23</v>
      </c>
      <c r="D211" s="50">
        <v>13</v>
      </c>
      <c r="E211" s="50">
        <v>11</v>
      </c>
      <c r="F211" s="50">
        <v>21</v>
      </c>
      <c r="G211" s="50">
        <v>30</v>
      </c>
      <c r="H211" s="50">
        <v>26</v>
      </c>
      <c r="I211" s="50">
        <v>13</v>
      </c>
      <c r="J211" s="50">
        <v>31</v>
      </c>
      <c r="K211" s="50">
        <v>23</v>
      </c>
      <c r="L211" s="50">
        <v>18</v>
      </c>
      <c r="M211" s="50">
        <v>36</v>
      </c>
      <c r="N211" s="50">
        <v>16</v>
      </c>
      <c r="O211" s="57">
        <v>48</v>
      </c>
      <c r="P211" s="56">
        <f t="shared" si="67"/>
        <v>309</v>
      </c>
    </row>
    <row r="212" spans="1:16" ht="21">
      <c r="A212" s="221"/>
      <c r="B212" s="63" t="s">
        <v>10</v>
      </c>
      <c r="C212" s="49">
        <v>28</v>
      </c>
      <c r="D212" s="49">
        <v>17</v>
      </c>
      <c r="E212" s="49">
        <v>12</v>
      </c>
      <c r="F212" s="49">
        <v>36</v>
      </c>
      <c r="G212" s="49">
        <v>42</v>
      </c>
      <c r="H212" s="49">
        <v>28</v>
      </c>
      <c r="I212" s="49">
        <v>22</v>
      </c>
      <c r="J212" s="49">
        <v>36</v>
      </c>
      <c r="K212" s="49">
        <v>25</v>
      </c>
      <c r="L212" s="49">
        <v>32</v>
      </c>
      <c r="M212" s="49">
        <v>27</v>
      </c>
      <c r="N212" s="49">
        <v>23</v>
      </c>
      <c r="O212" s="152">
        <v>54</v>
      </c>
      <c r="P212" s="56">
        <f t="shared" si="67"/>
        <v>382</v>
      </c>
    </row>
    <row r="213" spans="1:16" ht="21">
      <c r="A213" s="222"/>
      <c r="B213" s="65" t="s">
        <v>11</v>
      </c>
      <c r="C213" s="60">
        <f t="shared" ref="C213:O213" si="73">SUM(C211:C212)</f>
        <v>51</v>
      </c>
      <c r="D213" s="60">
        <f t="shared" si="73"/>
        <v>30</v>
      </c>
      <c r="E213" s="60">
        <f t="shared" si="73"/>
        <v>23</v>
      </c>
      <c r="F213" s="60">
        <f t="shared" si="73"/>
        <v>57</v>
      </c>
      <c r="G213" s="60">
        <f t="shared" si="73"/>
        <v>72</v>
      </c>
      <c r="H213" s="60">
        <f t="shared" si="73"/>
        <v>54</v>
      </c>
      <c r="I213" s="60">
        <f t="shared" si="73"/>
        <v>35</v>
      </c>
      <c r="J213" s="60">
        <f t="shared" si="73"/>
        <v>67</v>
      </c>
      <c r="K213" s="60">
        <f t="shared" si="73"/>
        <v>48</v>
      </c>
      <c r="L213" s="60">
        <f t="shared" si="73"/>
        <v>50</v>
      </c>
      <c r="M213" s="60">
        <f t="shared" si="73"/>
        <v>63</v>
      </c>
      <c r="N213" s="60">
        <f t="shared" si="73"/>
        <v>39</v>
      </c>
      <c r="O213" s="151">
        <f t="shared" si="73"/>
        <v>102</v>
      </c>
      <c r="P213" s="149">
        <f t="shared" si="67"/>
        <v>691</v>
      </c>
    </row>
    <row r="214" spans="1:16" ht="21">
      <c r="A214" s="220">
        <v>70</v>
      </c>
      <c r="B214" s="63" t="s">
        <v>9</v>
      </c>
      <c r="C214" s="50">
        <v>19</v>
      </c>
      <c r="D214" s="50">
        <v>18</v>
      </c>
      <c r="E214" s="50">
        <v>10</v>
      </c>
      <c r="F214" s="50">
        <v>26</v>
      </c>
      <c r="G214" s="50">
        <v>31</v>
      </c>
      <c r="H214" s="50">
        <v>23</v>
      </c>
      <c r="I214" s="50">
        <v>17</v>
      </c>
      <c r="J214" s="50">
        <v>33</v>
      </c>
      <c r="K214" s="50">
        <v>16</v>
      </c>
      <c r="L214" s="50">
        <v>32</v>
      </c>
      <c r="M214" s="50">
        <v>28</v>
      </c>
      <c r="N214" s="50">
        <v>22</v>
      </c>
      <c r="O214" s="57">
        <v>69</v>
      </c>
      <c r="P214" s="56">
        <f t="shared" si="67"/>
        <v>344</v>
      </c>
    </row>
    <row r="215" spans="1:16" ht="21">
      <c r="A215" s="221"/>
      <c r="B215" s="63" t="s">
        <v>10</v>
      </c>
      <c r="C215" s="49">
        <v>24</v>
      </c>
      <c r="D215" s="49">
        <v>13</v>
      </c>
      <c r="E215" s="49">
        <v>8</v>
      </c>
      <c r="F215" s="49">
        <v>29</v>
      </c>
      <c r="G215" s="49">
        <v>29</v>
      </c>
      <c r="H215" s="49">
        <v>19</v>
      </c>
      <c r="I215" s="49">
        <v>27</v>
      </c>
      <c r="J215" s="49">
        <v>39</v>
      </c>
      <c r="K215" s="49">
        <v>21</v>
      </c>
      <c r="L215" s="49">
        <v>22</v>
      </c>
      <c r="M215" s="49">
        <v>32</v>
      </c>
      <c r="N215" s="49">
        <v>18</v>
      </c>
      <c r="O215" s="152">
        <v>37</v>
      </c>
      <c r="P215" s="56">
        <f t="shared" si="67"/>
        <v>318</v>
      </c>
    </row>
    <row r="216" spans="1:16" ht="21">
      <c r="A216" s="222"/>
      <c r="B216" s="65" t="s">
        <v>11</v>
      </c>
      <c r="C216" s="60">
        <f t="shared" ref="C216:O216" si="74">SUM(C214:C215)</f>
        <v>43</v>
      </c>
      <c r="D216" s="60">
        <f t="shared" si="74"/>
        <v>31</v>
      </c>
      <c r="E216" s="60">
        <f t="shared" si="74"/>
        <v>18</v>
      </c>
      <c r="F216" s="60">
        <f t="shared" si="74"/>
        <v>55</v>
      </c>
      <c r="G216" s="60">
        <f t="shared" si="74"/>
        <v>60</v>
      </c>
      <c r="H216" s="60">
        <f t="shared" si="74"/>
        <v>42</v>
      </c>
      <c r="I216" s="60">
        <f t="shared" si="74"/>
        <v>44</v>
      </c>
      <c r="J216" s="60">
        <f t="shared" si="74"/>
        <v>72</v>
      </c>
      <c r="K216" s="60">
        <f t="shared" si="74"/>
        <v>37</v>
      </c>
      <c r="L216" s="60">
        <f t="shared" si="74"/>
        <v>54</v>
      </c>
      <c r="M216" s="60">
        <f t="shared" si="74"/>
        <v>60</v>
      </c>
      <c r="N216" s="60">
        <f t="shared" si="74"/>
        <v>40</v>
      </c>
      <c r="O216" s="151">
        <f t="shared" si="74"/>
        <v>106</v>
      </c>
      <c r="P216" s="149">
        <f t="shared" si="67"/>
        <v>662</v>
      </c>
    </row>
    <row r="217" spans="1:16" ht="21">
      <c r="A217" s="220">
        <v>71</v>
      </c>
      <c r="B217" s="63" t="s">
        <v>9</v>
      </c>
      <c r="C217" s="50">
        <v>27</v>
      </c>
      <c r="D217" s="50">
        <v>13</v>
      </c>
      <c r="E217" s="50">
        <v>9</v>
      </c>
      <c r="F217" s="50">
        <v>28</v>
      </c>
      <c r="G217" s="50">
        <v>26</v>
      </c>
      <c r="H217" s="50">
        <v>14</v>
      </c>
      <c r="I217" s="50">
        <v>20</v>
      </c>
      <c r="J217" s="50">
        <v>21</v>
      </c>
      <c r="K217" s="50">
        <v>18</v>
      </c>
      <c r="L217" s="50">
        <v>19</v>
      </c>
      <c r="M217" s="50">
        <v>15</v>
      </c>
      <c r="N217" s="50">
        <v>14</v>
      </c>
      <c r="O217" s="57">
        <v>31</v>
      </c>
      <c r="P217" s="56">
        <f t="shared" si="67"/>
        <v>255</v>
      </c>
    </row>
    <row r="218" spans="1:16" ht="21">
      <c r="A218" s="221"/>
      <c r="B218" s="63" t="s">
        <v>10</v>
      </c>
      <c r="C218" s="49">
        <v>20</v>
      </c>
      <c r="D218" s="49">
        <v>15</v>
      </c>
      <c r="E218" s="49">
        <v>12</v>
      </c>
      <c r="F218" s="49">
        <v>27</v>
      </c>
      <c r="G218" s="49">
        <v>29</v>
      </c>
      <c r="H218" s="49">
        <v>25</v>
      </c>
      <c r="I218" s="49">
        <v>11</v>
      </c>
      <c r="J218" s="49">
        <v>30</v>
      </c>
      <c r="K218" s="49">
        <v>29</v>
      </c>
      <c r="L218" s="49">
        <v>30</v>
      </c>
      <c r="M218" s="49">
        <v>30</v>
      </c>
      <c r="N218" s="49">
        <v>15</v>
      </c>
      <c r="O218" s="152">
        <v>38</v>
      </c>
      <c r="P218" s="56">
        <f t="shared" si="67"/>
        <v>311</v>
      </c>
    </row>
    <row r="219" spans="1:16" ht="21">
      <c r="A219" s="222"/>
      <c r="B219" s="65" t="s">
        <v>11</v>
      </c>
      <c r="C219" s="60">
        <f t="shared" ref="C219:O219" si="75">SUM(C217:C218)</f>
        <v>47</v>
      </c>
      <c r="D219" s="60">
        <f t="shared" si="75"/>
        <v>28</v>
      </c>
      <c r="E219" s="60">
        <f t="shared" si="75"/>
        <v>21</v>
      </c>
      <c r="F219" s="60">
        <f t="shared" si="75"/>
        <v>55</v>
      </c>
      <c r="G219" s="60">
        <f t="shared" si="75"/>
        <v>55</v>
      </c>
      <c r="H219" s="60">
        <f t="shared" si="75"/>
        <v>39</v>
      </c>
      <c r="I219" s="60">
        <f t="shared" si="75"/>
        <v>31</v>
      </c>
      <c r="J219" s="60">
        <f t="shared" si="75"/>
        <v>51</v>
      </c>
      <c r="K219" s="60">
        <f t="shared" si="75"/>
        <v>47</v>
      </c>
      <c r="L219" s="60">
        <f t="shared" si="75"/>
        <v>49</v>
      </c>
      <c r="M219" s="60">
        <f t="shared" si="75"/>
        <v>45</v>
      </c>
      <c r="N219" s="60">
        <f t="shared" si="75"/>
        <v>29</v>
      </c>
      <c r="O219" s="151">
        <f t="shared" si="75"/>
        <v>69</v>
      </c>
      <c r="P219" s="149">
        <f t="shared" si="67"/>
        <v>566</v>
      </c>
    </row>
    <row r="220" spans="1:16" ht="21">
      <c r="A220" s="220">
        <v>72</v>
      </c>
      <c r="B220" s="63" t="s">
        <v>9</v>
      </c>
      <c r="C220" s="50">
        <v>10</v>
      </c>
      <c r="D220" s="50">
        <v>22</v>
      </c>
      <c r="E220" s="50">
        <v>8</v>
      </c>
      <c r="F220" s="50">
        <v>21</v>
      </c>
      <c r="G220" s="50">
        <v>20</v>
      </c>
      <c r="H220" s="50">
        <v>24</v>
      </c>
      <c r="I220" s="50">
        <v>12</v>
      </c>
      <c r="J220" s="50">
        <v>25</v>
      </c>
      <c r="K220" s="50">
        <v>16</v>
      </c>
      <c r="L220" s="50">
        <v>21</v>
      </c>
      <c r="M220" s="50">
        <v>21</v>
      </c>
      <c r="N220" s="50">
        <v>12</v>
      </c>
      <c r="O220" s="57">
        <v>41</v>
      </c>
      <c r="P220" s="56">
        <f t="shared" si="67"/>
        <v>253</v>
      </c>
    </row>
    <row r="221" spans="1:16" ht="21">
      <c r="A221" s="221"/>
      <c r="B221" s="63" t="s">
        <v>10</v>
      </c>
      <c r="C221" s="49">
        <v>22</v>
      </c>
      <c r="D221" s="49">
        <v>14</v>
      </c>
      <c r="E221" s="49">
        <v>11</v>
      </c>
      <c r="F221" s="49">
        <v>31</v>
      </c>
      <c r="G221" s="49">
        <v>30</v>
      </c>
      <c r="H221" s="49">
        <v>17</v>
      </c>
      <c r="I221" s="49">
        <v>17</v>
      </c>
      <c r="J221" s="49">
        <v>23</v>
      </c>
      <c r="K221" s="49">
        <v>16</v>
      </c>
      <c r="L221" s="49">
        <v>25</v>
      </c>
      <c r="M221" s="49">
        <v>28</v>
      </c>
      <c r="N221" s="49">
        <v>12</v>
      </c>
      <c r="O221" s="152">
        <v>47</v>
      </c>
      <c r="P221" s="56">
        <f t="shared" si="67"/>
        <v>293</v>
      </c>
    </row>
    <row r="222" spans="1:16" ht="21">
      <c r="A222" s="222"/>
      <c r="B222" s="65" t="s">
        <v>11</v>
      </c>
      <c r="C222" s="60">
        <f t="shared" ref="C222:O222" si="76">SUM(C220:C221)</f>
        <v>32</v>
      </c>
      <c r="D222" s="60">
        <f t="shared" si="76"/>
        <v>36</v>
      </c>
      <c r="E222" s="60">
        <f t="shared" si="76"/>
        <v>19</v>
      </c>
      <c r="F222" s="60">
        <f t="shared" si="76"/>
        <v>52</v>
      </c>
      <c r="G222" s="60">
        <f t="shared" si="76"/>
        <v>50</v>
      </c>
      <c r="H222" s="60">
        <f t="shared" si="76"/>
        <v>41</v>
      </c>
      <c r="I222" s="60">
        <f t="shared" si="76"/>
        <v>29</v>
      </c>
      <c r="J222" s="60">
        <f t="shared" si="76"/>
        <v>48</v>
      </c>
      <c r="K222" s="60">
        <f t="shared" si="76"/>
        <v>32</v>
      </c>
      <c r="L222" s="60">
        <f t="shared" si="76"/>
        <v>46</v>
      </c>
      <c r="M222" s="60">
        <f t="shared" si="76"/>
        <v>49</v>
      </c>
      <c r="N222" s="60">
        <f t="shared" si="76"/>
        <v>24</v>
      </c>
      <c r="O222" s="151">
        <f t="shared" si="76"/>
        <v>88</v>
      </c>
      <c r="P222" s="149">
        <f t="shared" si="67"/>
        <v>546</v>
      </c>
    </row>
    <row r="223" spans="1:16" ht="21">
      <c r="A223" s="220">
        <v>73</v>
      </c>
      <c r="B223" s="63" t="s">
        <v>9</v>
      </c>
      <c r="C223" s="50">
        <v>16</v>
      </c>
      <c r="D223" s="50">
        <v>11</v>
      </c>
      <c r="E223" s="50">
        <v>9</v>
      </c>
      <c r="F223" s="50">
        <v>22</v>
      </c>
      <c r="G223" s="50">
        <v>28</v>
      </c>
      <c r="H223" s="50">
        <v>16</v>
      </c>
      <c r="I223" s="50">
        <v>18</v>
      </c>
      <c r="J223" s="50">
        <v>31</v>
      </c>
      <c r="K223" s="50">
        <v>14</v>
      </c>
      <c r="L223" s="50">
        <v>15</v>
      </c>
      <c r="M223" s="50">
        <v>23</v>
      </c>
      <c r="N223" s="50">
        <v>11</v>
      </c>
      <c r="O223" s="57">
        <v>43</v>
      </c>
      <c r="P223" s="56">
        <f t="shared" si="67"/>
        <v>257</v>
      </c>
    </row>
    <row r="224" spans="1:16" ht="21">
      <c r="A224" s="221"/>
      <c r="B224" s="63" t="s">
        <v>10</v>
      </c>
      <c r="C224" s="49">
        <v>20</v>
      </c>
      <c r="D224" s="49">
        <v>15</v>
      </c>
      <c r="E224" s="49">
        <v>9</v>
      </c>
      <c r="F224" s="49">
        <v>24</v>
      </c>
      <c r="G224" s="49">
        <v>29</v>
      </c>
      <c r="H224" s="49">
        <v>21</v>
      </c>
      <c r="I224" s="49">
        <v>27</v>
      </c>
      <c r="J224" s="49">
        <v>42</v>
      </c>
      <c r="K224" s="49">
        <v>17</v>
      </c>
      <c r="L224" s="49">
        <v>28</v>
      </c>
      <c r="M224" s="49">
        <v>17</v>
      </c>
      <c r="N224" s="49">
        <v>19</v>
      </c>
      <c r="O224" s="152">
        <v>32</v>
      </c>
      <c r="P224" s="56">
        <f t="shared" si="67"/>
        <v>300</v>
      </c>
    </row>
    <row r="225" spans="1:16" ht="21">
      <c r="A225" s="222"/>
      <c r="B225" s="65" t="s">
        <v>11</v>
      </c>
      <c r="C225" s="60">
        <f t="shared" ref="C225:O225" si="77">SUM(C223:C224)</f>
        <v>36</v>
      </c>
      <c r="D225" s="60">
        <f t="shared" si="77"/>
        <v>26</v>
      </c>
      <c r="E225" s="60">
        <f t="shared" si="77"/>
        <v>18</v>
      </c>
      <c r="F225" s="60">
        <f t="shared" si="77"/>
        <v>46</v>
      </c>
      <c r="G225" s="60">
        <f t="shared" si="77"/>
        <v>57</v>
      </c>
      <c r="H225" s="60">
        <f t="shared" si="77"/>
        <v>37</v>
      </c>
      <c r="I225" s="60">
        <f t="shared" si="77"/>
        <v>45</v>
      </c>
      <c r="J225" s="60">
        <f t="shared" si="77"/>
        <v>73</v>
      </c>
      <c r="K225" s="60">
        <f t="shared" si="77"/>
        <v>31</v>
      </c>
      <c r="L225" s="60">
        <f t="shared" si="77"/>
        <v>43</v>
      </c>
      <c r="M225" s="60">
        <f t="shared" si="77"/>
        <v>40</v>
      </c>
      <c r="N225" s="60">
        <f t="shared" si="77"/>
        <v>30</v>
      </c>
      <c r="O225" s="151">
        <f t="shared" si="77"/>
        <v>75</v>
      </c>
      <c r="P225" s="149">
        <f t="shared" si="67"/>
        <v>557</v>
      </c>
    </row>
    <row r="226" spans="1:16" ht="21">
      <c r="A226" s="220">
        <v>74</v>
      </c>
      <c r="B226" s="63" t="s">
        <v>9</v>
      </c>
      <c r="C226" s="50">
        <v>9</v>
      </c>
      <c r="D226" s="50">
        <v>9</v>
      </c>
      <c r="E226" s="50">
        <v>8</v>
      </c>
      <c r="F226" s="50">
        <v>14</v>
      </c>
      <c r="G226" s="50">
        <v>20</v>
      </c>
      <c r="H226" s="50">
        <v>12</v>
      </c>
      <c r="I226" s="50">
        <v>13</v>
      </c>
      <c r="J226" s="50">
        <v>25</v>
      </c>
      <c r="K226" s="50">
        <v>15</v>
      </c>
      <c r="L226" s="50">
        <v>14</v>
      </c>
      <c r="M226" s="50">
        <v>13</v>
      </c>
      <c r="N226" s="50">
        <v>12</v>
      </c>
      <c r="O226" s="57">
        <v>13</v>
      </c>
      <c r="P226" s="56">
        <f t="shared" si="67"/>
        <v>177</v>
      </c>
    </row>
    <row r="227" spans="1:16" ht="21">
      <c r="A227" s="221"/>
      <c r="B227" s="63" t="s">
        <v>10</v>
      </c>
      <c r="C227" s="49">
        <v>14</v>
      </c>
      <c r="D227" s="49">
        <v>18</v>
      </c>
      <c r="E227" s="49">
        <v>6</v>
      </c>
      <c r="F227" s="49">
        <v>34</v>
      </c>
      <c r="G227" s="49">
        <v>13</v>
      </c>
      <c r="H227" s="49">
        <v>9</v>
      </c>
      <c r="I227" s="49">
        <v>8</v>
      </c>
      <c r="J227" s="49">
        <v>24</v>
      </c>
      <c r="K227" s="49">
        <v>16</v>
      </c>
      <c r="L227" s="49">
        <v>17</v>
      </c>
      <c r="M227" s="49">
        <v>23</v>
      </c>
      <c r="N227" s="49">
        <v>12</v>
      </c>
      <c r="O227" s="152">
        <v>34</v>
      </c>
      <c r="P227" s="56">
        <f t="shared" si="67"/>
        <v>228</v>
      </c>
    </row>
    <row r="228" spans="1:16" ht="21">
      <c r="A228" s="222"/>
      <c r="B228" s="65" t="s">
        <v>11</v>
      </c>
      <c r="C228" s="60">
        <f t="shared" ref="C228:O228" si="78">SUM(C226:C227)</f>
        <v>23</v>
      </c>
      <c r="D228" s="60">
        <f t="shared" si="78"/>
        <v>27</v>
      </c>
      <c r="E228" s="60">
        <f t="shared" si="78"/>
        <v>14</v>
      </c>
      <c r="F228" s="60">
        <f t="shared" si="78"/>
        <v>48</v>
      </c>
      <c r="G228" s="60">
        <f t="shared" si="78"/>
        <v>33</v>
      </c>
      <c r="H228" s="60">
        <f t="shared" si="78"/>
        <v>21</v>
      </c>
      <c r="I228" s="60">
        <f t="shared" si="78"/>
        <v>21</v>
      </c>
      <c r="J228" s="60">
        <f t="shared" si="78"/>
        <v>49</v>
      </c>
      <c r="K228" s="60">
        <f t="shared" si="78"/>
        <v>31</v>
      </c>
      <c r="L228" s="60">
        <f t="shared" si="78"/>
        <v>31</v>
      </c>
      <c r="M228" s="60">
        <f t="shared" si="78"/>
        <v>36</v>
      </c>
      <c r="N228" s="60">
        <f t="shared" si="78"/>
        <v>24</v>
      </c>
      <c r="O228" s="151">
        <f t="shared" si="78"/>
        <v>47</v>
      </c>
      <c r="P228" s="149">
        <f t="shared" si="67"/>
        <v>405</v>
      </c>
    </row>
    <row r="229" spans="1:16" ht="21">
      <c r="A229" s="220">
        <v>75</v>
      </c>
      <c r="B229" s="63" t="s">
        <v>9</v>
      </c>
      <c r="C229" s="50">
        <v>14</v>
      </c>
      <c r="D229" s="50">
        <v>9</v>
      </c>
      <c r="E229" s="50">
        <v>10</v>
      </c>
      <c r="F229" s="50">
        <v>21</v>
      </c>
      <c r="G229" s="50">
        <v>15</v>
      </c>
      <c r="H229" s="50">
        <v>13</v>
      </c>
      <c r="I229" s="50">
        <v>8</v>
      </c>
      <c r="J229" s="50">
        <v>13</v>
      </c>
      <c r="K229" s="50">
        <v>15</v>
      </c>
      <c r="L229" s="50">
        <v>12</v>
      </c>
      <c r="M229" s="50">
        <v>15</v>
      </c>
      <c r="N229" s="50">
        <v>13</v>
      </c>
      <c r="O229" s="57">
        <v>28</v>
      </c>
      <c r="P229" s="56">
        <f t="shared" si="67"/>
        <v>186</v>
      </c>
    </row>
    <row r="230" spans="1:16" ht="21">
      <c r="A230" s="221"/>
      <c r="B230" s="63" t="s">
        <v>10</v>
      </c>
      <c r="C230" s="49">
        <v>19</v>
      </c>
      <c r="D230" s="49">
        <v>14</v>
      </c>
      <c r="E230" s="49">
        <v>9</v>
      </c>
      <c r="F230" s="49">
        <v>17</v>
      </c>
      <c r="G230" s="49">
        <v>14</v>
      </c>
      <c r="H230" s="49">
        <v>20</v>
      </c>
      <c r="I230" s="49">
        <v>13</v>
      </c>
      <c r="J230" s="49">
        <v>18</v>
      </c>
      <c r="K230" s="49">
        <v>15</v>
      </c>
      <c r="L230" s="49">
        <v>21</v>
      </c>
      <c r="M230" s="49">
        <v>18</v>
      </c>
      <c r="N230" s="49">
        <v>15</v>
      </c>
      <c r="O230" s="152">
        <v>33</v>
      </c>
      <c r="P230" s="56">
        <f t="shared" si="67"/>
        <v>226</v>
      </c>
    </row>
    <row r="231" spans="1:16" ht="21">
      <c r="A231" s="222"/>
      <c r="B231" s="65" t="s">
        <v>11</v>
      </c>
      <c r="C231" s="60">
        <f t="shared" ref="C231:O231" si="79">SUM(C229:C230)</f>
        <v>33</v>
      </c>
      <c r="D231" s="60">
        <f t="shared" si="79"/>
        <v>23</v>
      </c>
      <c r="E231" s="60">
        <f t="shared" si="79"/>
        <v>19</v>
      </c>
      <c r="F231" s="60">
        <f t="shared" si="79"/>
        <v>38</v>
      </c>
      <c r="G231" s="60">
        <f t="shared" si="79"/>
        <v>29</v>
      </c>
      <c r="H231" s="60">
        <f t="shared" si="79"/>
        <v>33</v>
      </c>
      <c r="I231" s="60">
        <f t="shared" si="79"/>
        <v>21</v>
      </c>
      <c r="J231" s="60">
        <f t="shared" si="79"/>
        <v>31</v>
      </c>
      <c r="K231" s="60">
        <f t="shared" si="79"/>
        <v>30</v>
      </c>
      <c r="L231" s="60">
        <f t="shared" si="79"/>
        <v>33</v>
      </c>
      <c r="M231" s="60">
        <f t="shared" si="79"/>
        <v>33</v>
      </c>
      <c r="N231" s="60">
        <f t="shared" si="79"/>
        <v>28</v>
      </c>
      <c r="O231" s="151">
        <f t="shared" si="79"/>
        <v>61</v>
      </c>
      <c r="P231" s="149">
        <f t="shared" si="67"/>
        <v>412</v>
      </c>
    </row>
    <row r="232" spans="1:16" ht="21">
      <c r="A232" s="220">
        <v>76</v>
      </c>
      <c r="B232" s="63" t="s">
        <v>9</v>
      </c>
      <c r="C232" s="50">
        <v>8</v>
      </c>
      <c r="D232" s="50">
        <v>11</v>
      </c>
      <c r="E232" s="50">
        <v>8</v>
      </c>
      <c r="F232" s="50">
        <v>13</v>
      </c>
      <c r="G232" s="50">
        <v>20</v>
      </c>
      <c r="H232" s="50">
        <v>14</v>
      </c>
      <c r="I232" s="50">
        <v>14</v>
      </c>
      <c r="J232" s="50">
        <v>15</v>
      </c>
      <c r="K232" s="50">
        <v>13</v>
      </c>
      <c r="L232" s="50">
        <v>16</v>
      </c>
      <c r="M232" s="50">
        <v>14</v>
      </c>
      <c r="N232" s="50">
        <v>6</v>
      </c>
      <c r="O232" s="57">
        <v>25</v>
      </c>
      <c r="P232" s="56">
        <f t="shared" si="67"/>
        <v>177</v>
      </c>
    </row>
    <row r="233" spans="1:16" ht="21">
      <c r="A233" s="221"/>
      <c r="B233" s="63" t="s">
        <v>10</v>
      </c>
      <c r="C233" s="49">
        <v>17</v>
      </c>
      <c r="D233" s="49">
        <v>16</v>
      </c>
      <c r="E233" s="49">
        <v>3</v>
      </c>
      <c r="F233" s="49">
        <v>12</v>
      </c>
      <c r="G233" s="49">
        <v>15</v>
      </c>
      <c r="H233" s="49">
        <v>17</v>
      </c>
      <c r="I233" s="49">
        <v>10</v>
      </c>
      <c r="J233" s="49">
        <v>17</v>
      </c>
      <c r="K233" s="49">
        <v>15</v>
      </c>
      <c r="L233" s="49">
        <v>14</v>
      </c>
      <c r="M233" s="49">
        <v>21</v>
      </c>
      <c r="N233" s="49">
        <v>9</v>
      </c>
      <c r="O233" s="152">
        <v>29</v>
      </c>
      <c r="P233" s="56">
        <f t="shared" si="67"/>
        <v>195</v>
      </c>
    </row>
    <row r="234" spans="1:16" ht="21">
      <c r="A234" s="222"/>
      <c r="B234" s="65" t="s">
        <v>11</v>
      </c>
      <c r="C234" s="60">
        <f t="shared" ref="C234:O234" si="80">SUM(C232:C233)</f>
        <v>25</v>
      </c>
      <c r="D234" s="60">
        <f t="shared" si="80"/>
        <v>27</v>
      </c>
      <c r="E234" s="60">
        <f t="shared" si="80"/>
        <v>11</v>
      </c>
      <c r="F234" s="60">
        <f t="shared" si="80"/>
        <v>25</v>
      </c>
      <c r="G234" s="60">
        <f t="shared" si="80"/>
        <v>35</v>
      </c>
      <c r="H234" s="60">
        <f t="shared" si="80"/>
        <v>31</v>
      </c>
      <c r="I234" s="60">
        <f t="shared" si="80"/>
        <v>24</v>
      </c>
      <c r="J234" s="60">
        <f t="shared" si="80"/>
        <v>32</v>
      </c>
      <c r="K234" s="60">
        <f t="shared" si="80"/>
        <v>28</v>
      </c>
      <c r="L234" s="60">
        <f t="shared" si="80"/>
        <v>30</v>
      </c>
      <c r="M234" s="60">
        <f t="shared" si="80"/>
        <v>35</v>
      </c>
      <c r="N234" s="60">
        <f t="shared" si="80"/>
        <v>15</v>
      </c>
      <c r="O234" s="151">
        <f t="shared" si="80"/>
        <v>54</v>
      </c>
      <c r="P234" s="149">
        <f t="shared" si="67"/>
        <v>372</v>
      </c>
    </row>
    <row r="235" spans="1:16" ht="21">
      <c r="A235" s="220">
        <v>77</v>
      </c>
      <c r="B235" s="63" t="s">
        <v>9</v>
      </c>
      <c r="C235" s="50">
        <v>5</v>
      </c>
      <c r="D235" s="50">
        <v>11</v>
      </c>
      <c r="E235" s="50">
        <v>10</v>
      </c>
      <c r="F235" s="50">
        <v>11</v>
      </c>
      <c r="G235" s="50">
        <v>13</v>
      </c>
      <c r="H235" s="50">
        <v>10</v>
      </c>
      <c r="I235" s="50">
        <v>10</v>
      </c>
      <c r="J235" s="50">
        <v>21</v>
      </c>
      <c r="K235" s="50">
        <v>13</v>
      </c>
      <c r="L235" s="50">
        <v>12</v>
      </c>
      <c r="M235" s="50">
        <v>16</v>
      </c>
      <c r="N235" s="50">
        <v>11</v>
      </c>
      <c r="O235" s="57">
        <v>18</v>
      </c>
      <c r="P235" s="56">
        <f t="shared" si="67"/>
        <v>161</v>
      </c>
    </row>
    <row r="236" spans="1:16" ht="21">
      <c r="A236" s="221"/>
      <c r="B236" s="63" t="s">
        <v>10</v>
      </c>
      <c r="C236" s="49">
        <v>10</v>
      </c>
      <c r="D236" s="49">
        <v>10</v>
      </c>
      <c r="E236" s="49">
        <v>8</v>
      </c>
      <c r="F236" s="49">
        <v>15</v>
      </c>
      <c r="G236" s="49">
        <v>21</v>
      </c>
      <c r="H236" s="49">
        <v>18</v>
      </c>
      <c r="I236" s="49">
        <v>12</v>
      </c>
      <c r="J236" s="49">
        <v>23</v>
      </c>
      <c r="K236" s="49">
        <v>13</v>
      </c>
      <c r="L236" s="49">
        <v>15</v>
      </c>
      <c r="M236" s="49">
        <v>17</v>
      </c>
      <c r="N236" s="49">
        <v>17</v>
      </c>
      <c r="O236" s="152">
        <v>33</v>
      </c>
      <c r="P236" s="56">
        <f t="shared" si="67"/>
        <v>212</v>
      </c>
    </row>
    <row r="237" spans="1:16" ht="21">
      <c r="A237" s="222"/>
      <c r="B237" s="65" t="s">
        <v>11</v>
      </c>
      <c r="C237" s="60">
        <f t="shared" ref="C237:O237" si="81">SUM(C235:C236)</f>
        <v>15</v>
      </c>
      <c r="D237" s="60">
        <f t="shared" si="81"/>
        <v>21</v>
      </c>
      <c r="E237" s="60">
        <f t="shared" si="81"/>
        <v>18</v>
      </c>
      <c r="F237" s="60">
        <f t="shared" si="81"/>
        <v>26</v>
      </c>
      <c r="G237" s="60">
        <f t="shared" si="81"/>
        <v>34</v>
      </c>
      <c r="H237" s="60">
        <f t="shared" si="81"/>
        <v>28</v>
      </c>
      <c r="I237" s="60">
        <f t="shared" si="81"/>
        <v>22</v>
      </c>
      <c r="J237" s="60">
        <f t="shared" si="81"/>
        <v>44</v>
      </c>
      <c r="K237" s="60">
        <f t="shared" si="81"/>
        <v>26</v>
      </c>
      <c r="L237" s="60">
        <f t="shared" si="81"/>
        <v>27</v>
      </c>
      <c r="M237" s="60">
        <f t="shared" si="81"/>
        <v>33</v>
      </c>
      <c r="N237" s="60">
        <f t="shared" si="81"/>
        <v>28</v>
      </c>
      <c r="O237" s="151">
        <f t="shared" si="81"/>
        <v>51</v>
      </c>
      <c r="P237" s="149">
        <f t="shared" si="67"/>
        <v>373</v>
      </c>
    </row>
    <row r="238" spans="1:16" ht="21">
      <c r="A238" s="220">
        <v>78</v>
      </c>
      <c r="B238" s="63" t="s">
        <v>9</v>
      </c>
      <c r="C238" s="50">
        <v>13</v>
      </c>
      <c r="D238" s="50">
        <v>11</v>
      </c>
      <c r="E238" s="50">
        <v>3</v>
      </c>
      <c r="F238" s="50">
        <v>8</v>
      </c>
      <c r="G238" s="50">
        <v>14</v>
      </c>
      <c r="H238" s="50">
        <v>12</v>
      </c>
      <c r="I238" s="50">
        <v>10</v>
      </c>
      <c r="J238" s="50">
        <v>18</v>
      </c>
      <c r="K238" s="50">
        <v>10</v>
      </c>
      <c r="L238" s="50">
        <v>14</v>
      </c>
      <c r="M238" s="50">
        <v>13</v>
      </c>
      <c r="N238" s="50">
        <v>13</v>
      </c>
      <c r="O238" s="57">
        <v>16</v>
      </c>
      <c r="P238" s="56">
        <f t="shared" si="67"/>
        <v>155</v>
      </c>
    </row>
    <row r="239" spans="1:16" ht="21">
      <c r="A239" s="221"/>
      <c r="B239" s="63" t="s">
        <v>10</v>
      </c>
      <c r="C239" s="49">
        <v>13</v>
      </c>
      <c r="D239" s="49">
        <v>10</v>
      </c>
      <c r="E239" s="49">
        <v>8</v>
      </c>
      <c r="F239" s="49">
        <v>19</v>
      </c>
      <c r="G239" s="49">
        <v>15</v>
      </c>
      <c r="H239" s="49">
        <v>11</v>
      </c>
      <c r="I239" s="49">
        <v>11</v>
      </c>
      <c r="J239" s="49">
        <v>13</v>
      </c>
      <c r="K239" s="49">
        <v>8</v>
      </c>
      <c r="L239" s="49">
        <v>14</v>
      </c>
      <c r="M239" s="49">
        <v>17</v>
      </c>
      <c r="N239" s="49">
        <v>6</v>
      </c>
      <c r="O239" s="152">
        <v>32</v>
      </c>
      <c r="P239" s="56">
        <f t="shared" si="67"/>
        <v>177</v>
      </c>
    </row>
    <row r="240" spans="1:16" ht="21">
      <c r="A240" s="222"/>
      <c r="B240" s="65" t="s">
        <v>11</v>
      </c>
      <c r="C240" s="60">
        <f t="shared" ref="C240:O240" si="82">SUM(C238:C239)</f>
        <v>26</v>
      </c>
      <c r="D240" s="60">
        <f t="shared" si="82"/>
        <v>21</v>
      </c>
      <c r="E240" s="60">
        <f t="shared" si="82"/>
        <v>11</v>
      </c>
      <c r="F240" s="60">
        <f t="shared" si="82"/>
        <v>27</v>
      </c>
      <c r="G240" s="60">
        <f t="shared" si="82"/>
        <v>29</v>
      </c>
      <c r="H240" s="60">
        <f t="shared" si="82"/>
        <v>23</v>
      </c>
      <c r="I240" s="60">
        <f t="shared" si="82"/>
        <v>21</v>
      </c>
      <c r="J240" s="60">
        <f t="shared" si="82"/>
        <v>31</v>
      </c>
      <c r="K240" s="60">
        <f t="shared" si="82"/>
        <v>18</v>
      </c>
      <c r="L240" s="60">
        <f t="shared" si="82"/>
        <v>28</v>
      </c>
      <c r="M240" s="60">
        <f t="shared" si="82"/>
        <v>30</v>
      </c>
      <c r="N240" s="60">
        <f t="shared" si="82"/>
        <v>19</v>
      </c>
      <c r="O240" s="151">
        <f t="shared" si="82"/>
        <v>48</v>
      </c>
      <c r="P240" s="149">
        <f t="shared" si="67"/>
        <v>332</v>
      </c>
    </row>
    <row r="241" spans="1:16" ht="21">
      <c r="A241" s="220">
        <v>79</v>
      </c>
      <c r="B241" s="63" t="s">
        <v>9</v>
      </c>
      <c r="C241" s="50">
        <v>6</v>
      </c>
      <c r="D241" s="50">
        <v>7</v>
      </c>
      <c r="E241" s="50">
        <v>2</v>
      </c>
      <c r="F241" s="50">
        <v>9</v>
      </c>
      <c r="G241" s="50">
        <v>11</v>
      </c>
      <c r="H241" s="50">
        <v>9</v>
      </c>
      <c r="I241" s="50">
        <v>13</v>
      </c>
      <c r="J241" s="50">
        <v>14</v>
      </c>
      <c r="K241" s="50">
        <v>11</v>
      </c>
      <c r="L241" s="50">
        <v>8</v>
      </c>
      <c r="M241" s="50">
        <v>17</v>
      </c>
      <c r="N241" s="50">
        <v>12</v>
      </c>
      <c r="O241" s="57">
        <v>20</v>
      </c>
      <c r="P241" s="56">
        <f t="shared" si="67"/>
        <v>139</v>
      </c>
    </row>
    <row r="242" spans="1:16" ht="21">
      <c r="A242" s="221"/>
      <c r="B242" s="63" t="s">
        <v>10</v>
      </c>
      <c r="C242" s="49">
        <v>9</v>
      </c>
      <c r="D242" s="49">
        <v>8</v>
      </c>
      <c r="E242" s="49">
        <v>4</v>
      </c>
      <c r="F242" s="49">
        <v>20</v>
      </c>
      <c r="G242" s="49">
        <v>15</v>
      </c>
      <c r="H242" s="49">
        <v>13</v>
      </c>
      <c r="I242" s="49">
        <v>6</v>
      </c>
      <c r="J242" s="49">
        <v>21</v>
      </c>
      <c r="K242" s="49">
        <v>6</v>
      </c>
      <c r="L242" s="49">
        <v>23</v>
      </c>
      <c r="M242" s="49">
        <v>7</v>
      </c>
      <c r="N242" s="49">
        <v>13</v>
      </c>
      <c r="O242" s="152">
        <v>30</v>
      </c>
      <c r="P242" s="56">
        <f t="shared" si="67"/>
        <v>175</v>
      </c>
    </row>
    <row r="243" spans="1:16" ht="21">
      <c r="A243" s="222"/>
      <c r="B243" s="65" t="s">
        <v>11</v>
      </c>
      <c r="C243" s="60">
        <f t="shared" ref="C243:O243" si="83">SUM(C241:C242)</f>
        <v>15</v>
      </c>
      <c r="D243" s="60">
        <f t="shared" si="83"/>
        <v>15</v>
      </c>
      <c r="E243" s="60">
        <f t="shared" si="83"/>
        <v>6</v>
      </c>
      <c r="F243" s="60">
        <f t="shared" si="83"/>
        <v>29</v>
      </c>
      <c r="G243" s="60">
        <f t="shared" si="83"/>
        <v>26</v>
      </c>
      <c r="H243" s="60">
        <f t="shared" si="83"/>
        <v>22</v>
      </c>
      <c r="I243" s="60">
        <f t="shared" si="83"/>
        <v>19</v>
      </c>
      <c r="J243" s="60">
        <f t="shared" si="83"/>
        <v>35</v>
      </c>
      <c r="K243" s="60">
        <f t="shared" si="83"/>
        <v>17</v>
      </c>
      <c r="L243" s="60">
        <f t="shared" si="83"/>
        <v>31</v>
      </c>
      <c r="M243" s="60">
        <f t="shared" si="83"/>
        <v>24</v>
      </c>
      <c r="N243" s="60">
        <f t="shared" si="83"/>
        <v>25</v>
      </c>
      <c r="O243" s="151">
        <f t="shared" si="83"/>
        <v>50</v>
      </c>
      <c r="P243" s="149">
        <f t="shared" si="67"/>
        <v>314</v>
      </c>
    </row>
    <row r="244" spans="1:16" ht="21">
      <c r="A244" s="220">
        <v>80</v>
      </c>
      <c r="B244" s="66" t="s">
        <v>9</v>
      </c>
      <c r="C244" s="58">
        <v>8</v>
      </c>
      <c r="D244" s="58">
        <v>6</v>
      </c>
      <c r="E244" s="58">
        <v>7</v>
      </c>
      <c r="F244" s="58">
        <v>9</v>
      </c>
      <c r="G244" s="58">
        <v>18</v>
      </c>
      <c r="H244" s="58">
        <v>9</v>
      </c>
      <c r="I244" s="58">
        <v>12</v>
      </c>
      <c r="J244" s="58">
        <v>6</v>
      </c>
      <c r="K244" s="58">
        <v>8</v>
      </c>
      <c r="L244" s="58">
        <v>11</v>
      </c>
      <c r="M244" s="58">
        <v>9</v>
      </c>
      <c r="N244" s="58">
        <v>6</v>
      </c>
      <c r="O244" s="57">
        <v>19</v>
      </c>
      <c r="P244" s="56">
        <f t="shared" si="67"/>
        <v>128</v>
      </c>
    </row>
    <row r="245" spans="1:16" ht="21">
      <c r="A245" s="221"/>
      <c r="B245" s="63" t="s">
        <v>10</v>
      </c>
      <c r="C245" s="49">
        <v>13</v>
      </c>
      <c r="D245" s="49">
        <v>7</v>
      </c>
      <c r="E245" s="49">
        <v>7</v>
      </c>
      <c r="F245" s="49">
        <v>17</v>
      </c>
      <c r="G245" s="49">
        <v>19</v>
      </c>
      <c r="H245" s="49">
        <v>14</v>
      </c>
      <c r="I245" s="49">
        <v>7</v>
      </c>
      <c r="J245" s="49">
        <v>11</v>
      </c>
      <c r="K245" s="49">
        <v>16</v>
      </c>
      <c r="L245" s="49">
        <v>13</v>
      </c>
      <c r="M245" s="49">
        <v>10</v>
      </c>
      <c r="N245" s="49">
        <v>8</v>
      </c>
      <c r="O245" s="152">
        <v>25</v>
      </c>
      <c r="P245" s="56">
        <f>SUM(C245:O245)</f>
        <v>167</v>
      </c>
    </row>
    <row r="246" spans="1:16" ht="21">
      <c r="A246" s="222"/>
      <c r="B246" s="65" t="s">
        <v>11</v>
      </c>
      <c r="C246" s="60">
        <f t="shared" ref="C246:O246" si="84">SUM(C244:C245)</f>
        <v>21</v>
      </c>
      <c r="D246" s="60">
        <f t="shared" si="84"/>
        <v>13</v>
      </c>
      <c r="E246" s="60">
        <f t="shared" si="84"/>
        <v>14</v>
      </c>
      <c r="F246" s="60">
        <f t="shared" si="84"/>
        <v>26</v>
      </c>
      <c r="G246" s="60">
        <f t="shared" si="84"/>
        <v>37</v>
      </c>
      <c r="H246" s="60">
        <f t="shared" si="84"/>
        <v>23</v>
      </c>
      <c r="I246" s="60">
        <f t="shared" si="84"/>
        <v>19</v>
      </c>
      <c r="J246" s="60">
        <f t="shared" si="84"/>
        <v>17</v>
      </c>
      <c r="K246" s="60">
        <f t="shared" si="84"/>
        <v>24</v>
      </c>
      <c r="L246" s="60">
        <f t="shared" si="84"/>
        <v>24</v>
      </c>
      <c r="M246" s="60">
        <f t="shared" si="84"/>
        <v>19</v>
      </c>
      <c r="N246" s="60">
        <f t="shared" si="84"/>
        <v>14</v>
      </c>
      <c r="O246" s="153">
        <f t="shared" si="84"/>
        <v>44</v>
      </c>
      <c r="P246" s="149">
        <f t="shared" si="67"/>
        <v>295</v>
      </c>
    </row>
    <row r="247" spans="1:16" ht="21">
      <c r="A247" s="220">
        <v>81</v>
      </c>
      <c r="B247" s="63" t="s">
        <v>9</v>
      </c>
      <c r="C247" s="50">
        <v>12</v>
      </c>
      <c r="D247" s="50">
        <v>7</v>
      </c>
      <c r="E247" s="50">
        <v>3</v>
      </c>
      <c r="F247" s="50">
        <v>8</v>
      </c>
      <c r="G247" s="50">
        <v>9</v>
      </c>
      <c r="H247" s="50">
        <v>9</v>
      </c>
      <c r="I247" s="50">
        <v>2</v>
      </c>
      <c r="J247" s="50">
        <v>9</v>
      </c>
      <c r="K247" s="50">
        <v>3</v>
      </c>
      <c r="L247" s="50">
        <v>7</v>
      </c>
      <c r="M247" s="50">
        <v>8</v>
      </c>
      <c r="N247" s="50">
        <v>6</v>
      </c>
      <c r="O247" s="57">
        <v>13</v>
      </c>
      <c r="P247" s="56">
        <f t="shared" si="67"/>
        <v>96</v>
      </c>
    </row>
    <row r="248" spans="1:16" ht="21">
      <c r="A248" s="221"/>
      <c r="B248" s="63" t="s">
        <v>10</v>
      </c>
      <c r="C248" s="49">
        <v>12</v>
      </c>
      <c r="D248" s="49">
        <v>7</v>
      </c>
      <c r="E248" s="49">
        <v>8</v>
      </c>
      <c r="F248" s="49">
        <v>12</v>
      </c>
      <c r="G248" s="49">
        <v>17</v>
      </c>
      <c r="H248" s="49">
        <v>10</v>
      </c>
      <c r="I248" s="49">
        <v>16</v>
      </c>
      <c r="J248" s="49">
        <v>15</v>
      </c>
      <c r="K248" s="49">
        <v>10</v>
      </c>
      <c r="L248" s="49">
        <v>8</v>
      </c>
      <c r="M248" s="49">
        <v>15</v>
      </c>
      <c r="N248" s="49">
        <v>5</v>
      </c>
      <c r="O248" s="152">
        <v>24</v>
      </c>
      <c r="P248" s="56">
        <f>SUM(C248:O248)</f>
        <v>159</v>
      </c>
    </row>
    <row r="249" spans="1:16" ht="21">
      <c r="A249" s="222"/>
      <c r="B249" s="65" t="s">
        <v>11</v>
      </c>
      <c r="C249" s="60">
        <f t="shared" ref="C249:O249" si="85">SUM(C247:C248)</f>
        <v>24</v>
      </c>
      <c r="D249" s="60">
        <f t="shared" si="85"/>
        <v>14</v>
      </c>
      <c r="E249" s="60">
        <f t="shared" si="85"/>
        <v>11</v>
      </c>
      <c r="F249" s="60">
        <f t="shared" si="85"/>
        <v>20</v>
      </c>
      <c r="G249" s="60">
        <f t="shared" si="85"/>
        <v>26</v>
      </c>
      <c r="H249" s="60">
        <f t="shared" si="85"/>
        <v>19</v>
      </c>
      <c r="I249" s="60">
        <f t="shared" si="85"/>
        <v>18</v>
      </c>
      <c r="J249" s="60">
        <f t="shared" si="85"/>
        <v>24</v>
      </c>
      <c r="K249" s="60">
        <f t="shared" si="85"/>
        <v>13</v>
      </c>
      <c r="L249" s="60">
        <f t="shared" si="85"/>
        <v>15</v>
      </c>
      <c r="M249" s="60">
        <f t="shared" si="85"/>
        <v>23</v>
      </c>
      <c r="N249" s="60">
        <f t="shared" si="85"/>
        <v>11</v>
      </c>
      <c r="O249" s="59">
        <f t="shared" si="85"/>
        <v>37</v>
      </c>
      <c r="P249" s="149">
        <f t="shared" si="67"/>
        <v>255</v>
      </c>
    </row>
    <row r="250" spans="1:16" ht="21">
      <c r="A250" s="220">
        <v>82</v>
      </c>
      <c r="B250" s="63" t="s">
        <v>9</v>
      </c>
      <c r="C250" s="50">
        <v>3</v>
      </c>
      <c r="D250" s="50">
        <v>9</v>
      </c>
      <c r="E250" s="50">
        <v>1</v>
      </c>
      <c r="F250" s="50">
        <v>4</v>
      </c>
      <c r="G250" s="50">
        <v>6</v>
      </c>
      <c r="H250" s="50">
        <v>2</v>
      </c>
      <c r="I250" s="50">
        <v>6</v>
      </c>
      <c r="J250" s="50">
        <v>9</v>
      </c>
      <c r="K250" s="50">
        <v>7</v>
      </c>
      <c r="L250" s="50">
        <v>8</v>
      </c>
      <c r="M250" s="50">
        <v>9</v>
      </c>
      <c r="N250" s="50">
        <v>8</v>
      </c>
      <c r="O250" s="152">
        <v>19</v>
      </c>
      <c r="P250" s="56">
        <f t="shared" si="67"/>
        <v>91</v>
      </c>
    </row>
    <row r="251" spans="1:16" ht="21">
      <c r="A251" s="221"/>
      <c r="B251" s="63" t="s">
        <v>10</v>
      </c>
      <c r="C251" s="49">
        <v>10</v>
      </c>
      <c r="D251" s="49">
        <v>4</v>
      </c>
      <c r="E251" s="49">
        <v>8</v>
      </c>
      <c r="F251" s="49">
        <v>12</v>
      </c>
      <c r="G251" s="49">
        <v>3</v>
      </c>
      <c r="H251" s="49">
        <v>4</v>
      </c>
      <c r="I251" s="49">
        <v>9</v>
      </c>
      <c r="J251" s="49">
        <v>13</v>
      </c>
      <c r="K251" s="49">
        <v>6</v>
      </c>
      <c r="L251" s="49">
        <v>7</v>
      </c>
      <c r="M251" s="49">
        <v>16</v>
      </c>
      <c r="N251" s="49">
        <v>6</v>
      </c>
      <c r="O251" s="152">
        <v>13</v>
      </c>
      <c r="P251" s="56">
        <f t="shared" si="67"/>
        <v>111</v>
      </c>
    </row>
    <row r="252" spans="1:16" ht="21">
      <c r="A252" s="222"/>
      <c r="B252" s="65" t="s">
        <v>11</v>
      </c>
      <c r="C252" s="60">
        <f t="shared" ref="C252:O252" si="86">SUM(C250:C251)</f>
        <v>13</v>
      </c>
      <c r="D252" s="60">
        <f t="shared" si="86"/>
        <v>13</v>
      </c>
      <c r="E252" s="60">
        <f t="shared" si="86"/>
        <v>9</v>
      </c>
      <c r="F252" s="60">
        <f t="shared" si="86"/>
        <v>16</v>
      </c>
      <c r="G252" s="60">
        <f t="shared" si="86"/>
        <v>9</v>
      </c>
      <c r="H252" s="60">
        <f t="shared" si="86"/>
        <v>6</v>
      </c>
      <c r="I252" s="60">
        <f t="shared" si="86"/>
        <v>15</v>
      </c>
      <c r="J252" s="60">
        <f t="shared" si="86"/>
        <v>22</v>
      </c>
      <c r="K252" s="60">
        <f t="shared" si="86"/>
        <v>13</v>
      </c>
      <c r="L252" s="60">
        <f t="shared" si="86"/>
        <v>15</v>
      </c>
      <c r="M252" s="60">
        <f t="shared" si="86"/>
        <v>25</v>
      </c>
      <c r="N252" s="60">
        <f t="shared" si="86"/>
        <v>14</v>
      </c>
      <c r="O252" s="59">
        <f t="shared" si="86"/>
        <v>32</v>
      </c>
      <c r="P252" s="149">
        <f t="shared" si="67"/>
        <v>202</v>
      </c>
    </row>
    <row r="253" spans="1:16" ht="21">
      <c r="A253" s="220">
        <v>83</v>
      </c>
      <c r="B253" s="63" t="s">
        <v>9</v>
      </c>
      <c r="C253" s="50">
        <v>4</v>
      </c>
      <c r="D253" s="50">
        <v>2</v>
      </c>
      <c r="E253" s="50">
        <v>4</v>
      </c>
      <c r="F253" s="50">
        <v>15</v>
      </c>
      <c r="G253" s="50">
        <v>6</v>
      </c>
      <c r="H253" s="50">
        <v>2</v>
      </c>
      <c r="I253" s="50">
        <v>5</v>
      </c>
      <c r="J253" s="50">
        <v>4</v>
      </c>
      <c r="K253" s="50">
        <v>6</v>
      </c>
      <c r="L253" s="50">
        <v>8</v>
      </c>
      <c r="M253" s="50">
        <v>6</v>
      </c>
      <c r="N253" s="50">
        <v>3</v>
      </c>
      <c r="O253" s="152">
        <v>7</v>
      </c>
      <c r="P253" s="56">
        <f t="shared" si="67"/>
        <v>72</v>
      </c>
    </row>
    <row r="254" spans="1:16" ht="21">
      <c r="A254" s="221"/>
      <c r="B254" s="63" t="s">
        <v>10</v>
      </c>
      <c r="C254" s="49">
        <v>6</v>
      </c>
      <c r="D254" s="49">
        <v>7</v>
      </c>
      <c r="E254" s="49">
        <v>4</v>
      </c>
      <c r="F254" s="49">
        <v>7</v>
      </c>
      <c r="G254" s="49">
        <v>8</v>
      </c>
      <c r="H254" s="49">
        <v>5</v>
      </c>
      <c r="I254" s="49">
        <v>5</v>
      </c>
      <c r="J254" s="49">
        <v>18</v>
      </c>
      <c r="K254" s="49">
        <v>10</v>
      </c>
      <c r="L254" s="49">
        <v>10</v>
      </c>
      <c r="M254" s="49">
        <v>6</v>
      </c>
      <c r="N254" s="49">
        <v>12</v>
      </c>
      <c r="O254" s="152">
        <v>14</v>
      </c>
      <c r="P254" s="56">
        <f t="shared" si="67"/>
        <v>112</v>
      </c>
    </row>
    <row r="255" spans="1:16" ht="21">
      <c r="A255" s="222"/>
      <c r="B255" s="65" t="s">
        <v>11</v>
      </c>
      <c r="C255" s="60">
        <f t="shared" ref="C255:O255" si="87">SUM(C253:C254)</f>
        <v>10</v>
      </c>
      <c r="D255" s="60">
        <f t="shared" si="87"/>
        <v>9</v>
      </c>
      <c r="E255" s="60">
        <f t="shared" si="87"/>
        <v>8</v>
      </c>
      <c r="F255" s="60">
        <f t="shared" si="87"/>
        <v>22</v>
      </c>
      <c r="G255" s="60">
        <f t="shared" si="87"/>
        <v>14</v>
      </c>
      <c r="H255" s="60">
        <f t="shared" si="87"/>
        <v>7</v>
      </c>
      <c r="I255" s="60">
        <f t="shared" si="87"/>
        <v>10</v>
      </c>
      <c r="J255" s="60">
        <f t="shared" si="87"/>
        <v>22</v>
      </c>
      <c r="K255" s="60">
        <f t="shared" si="87"/>
        <v>16</v>
      </c>
      <c r="L255" s="60">
        <f t="shared" si="87"/>
        <v>18</v>
      </c>
      <c r="M255" s="60">
        <f t="shared" si="87"/>
        <v>12</v>
      </c>
      <c r="N255" s="60">
        <f t="shared" si="87"/>
        <v>15</v>
      </c>
      <c r="O255" s="59">
        <f t="shared" si="87"/>
        <v>21</v>
      </c>
      <c r="P255" s="149">
        <f t="shared" si="67"/>
        <v>184</v>
      </c>
    </row>
    <row r="256" spans="1:16" ht="21">
      <c r="A256" s="220">
        <v>84</v>
      </c>
      <c r="B256" s="63" t="s">
        <v>9</v>
      </c>
      <c r="C256" s="50">
        <v>3</v>
      </c>
      <c r="D256" s="50">
        <v>2</v>
      </c>
      <c r="E256" s="50">
        <v>2</v>
      </c>
      <c r="F256" s="50">
        <v>6</v>
      </c>
      <c r="G256" s="50">
        <v>3</v>
      </c>
      <c r="H256" s="50">
        <v>6</v>
      </c>
      <c r="I256" s="50">
        <v>6</v>
      </c>
      <c r="J256" s="50">
        <v>12</v>
      </c>
      <c r="K256" s="50">
        <v>5</v>
      </c>
      <c r="L256" s="50">
        <v>8</v>
      </c>
      <c r="M256" s="50">
        <v>16</v>
      </c>
      <c r="N256" s="50">
        <v>7</v>
      </c>
      <c r="O256" s="152">
        <v>15</v>
      </c>
      <c r="P256" s="56">
        <f t="shared" si="67"/>
        <v>91</v>
      </c>
    </row>
    <row r="257" spans="1:19" ht="21">
      <c r="A257" s="221"/>
      <c r="B257" s="63" t="s">
        <v>10</v>
      </c>
      <c r="C257" s="49">
        <v>7</v>
      </c>
      <c r="D257" s="49">
        <v>0</v>
      </c>
      <c r="E257" s="49">
        <v>5</v>
      </c>
      <c r="F257" s="49">
        <v>6</v>
      </c>
      <c r="G257" s="49">
        <v>5</v>
      </c>
      <c r="H257" s="49">
        <v>9</v>
      </c>
      <c r="I257" s="49">
        <v>5</v>
      </c>
      <c r="J257" s="49">
        <v>19</v>
      </c>
      <c r="K257" s="49">
        <v>12</v>
      </c>
      <c r="L257" s="49">
        <v>7</v>
      </c>
      <c r="M257" s="49">
        <v>12</v>
      </c>
      <c r="N257" s="49">
        <v>6</v>
      </c>
      <c r="O257" s="152">
        <v>17</v>
      </c>
      <c r="P257" s="56">
        <f t="shared" si="67"/>
        <v>110</v>
      </c>
    </row>
    <row r="258" spans="1:19" ht="21">
      <c r="A258" s="222"/>
      <c r="B258" s="65" t="s">
        <v>11</v>
      </c>
      <c r="C258" s="60">
        <f t="shared" ref="C258:O258" si="88">SUM(C256:C257)</f>
        <v>10</v>
      </c>
      <c r="D258" s="60">
        <f t="shared" si="88"/>
        <v>2</v>
      </c>
      <c r="E258" s="60">
        <f t="shared" si="88"/>
        <v>7</v>
      </c>
      <c r="F258" s="60">
        <f t="shared" si="88"/>
        <v>12</v>
      </c>
      <c r="G258" s="60">
        <f t="shared" si="88"/>
        <v>8</v>
      </c>
      <c r="H258" s="60">
        <f t="shared" si="88"/>
        <v>15</v>
      </c>
      <c r="I258" s="60">
        <f t="shared" si="88"/>
        <v>11</v>
      </c>
      <c r="J258" s="60">
        <f t="shared" si="88"/>
        <v>31</v>
      </c>
      <c r="K258" s="60">
        <f t="shared" si="88"/>
        <v>17</v>
      </c>
      <c r="L258" s="60">
        <f t="shared" si="88"/>
        <v>15</v>
      </c>
      <c r="M258" s="60">
        <f t="shared" si="88"/>
        <v>28</v>
      </c>
      <c r="N258" s="60">
        <f t="shared" si="88"/>
        <v>13</v>
      </c>
      <c r="O258" s="59">
        <f t="shared" si="88"/>
        <v>32</v>
      </c>
      <c r="P258" s="149">
        <f t="shared" si="67"/>
        <v>201</v>
      </c>
    </row>
    <row r="259" spans="1:19" ht="21">
      <c r="A259" s="220">
        <v>85</v>
      </c>
      <c r="B259" s="63" t="s">
        <v>9</v>
      </c>
      <c r="C259" s="50">
        <v>3</v>
      </c>
      <c r="D259" s="50">
        <v>4</v>
      </c>
      <c r="E259" s="50">
        <v>2</v>
      </c>
      <c r="F259" s="50">
        <v>5</v>
      </c>
      <c r="G259" s="50">
        <v>5</v>
      </c>
      <c r="H259" s="50">
        <v>7</v>
      </c>
      <c r="I259" s="50">
        <v>6</v>
      </c>
      <c r="J259" s="50">
        <v>9</v>
      </c>
      <c r="K259" s="50">
        <v>4</v>
      </c>
      <c r="L259" s="50">
        <v>5</v>
      </c>
      <c r="M259" s="50">
        <v>7</v>
      </c>
      <c r="N259" s="50">
        <v>3</v>
      </c>
      <c r="O259" s="152">
        <v>12</v>
      </c>
      <c r="P259" s="56">
        <f t="shared" si="67"/>
        <v>72</v>
      </c>
      <c r="Q259" s="154"/>
      <c r="R259" s="154"/>
      <c r="S259" s="154"/>
    </row>
    <row r="260" spans="1:19" ht="21">
      <c r="A260" s="221"/>
      <c r="B260" s="63" t="s">
        <v>10</v>
      </c>
      <c r="C260" s="49">
        <v>8</v>
      </c>
      <c r="D260" s="49">
        <v>8</v>
      </c>
      <c r="E260" s="49">
        <v>6</v>
      </c>
      <c r="F260" s="49">
        <v>6</v>
      </c>
      <c r="G260" s="49">
        <v>8</v>
      </c>
      <c r="H260" s="49">
        <v>5</v>
      </c>
      <c r="I260" s="49">
        <v>9</v>
      </c>
      <c r="J260" s="49">
        <v>12</v>
      </c>
      <c r="K260" s="49">
        <v>6</v>
      </c>
      <c r="L260" s="49">
        <v>7</v>
      </c>
      <c r="M260" s="49">
        <v>7</v>
      </c>
      <c r="N260" s="49">
        <v>3</v>
      </c>
      <c r="O260" s="152">
        <v>19</v>
      </c>
      <c r="P260" s="56">
        <f t="shared" si="67"/>
        <v>104</v>
      </c>
      <c r="Q260" s="154"/>
    </row>
    <row r="261" spans="1:19" ht="21">
      <c r="A261" s="222"/>
      <c r="B261" s="65" t="s">
        <v>11</v>
      </c>
      <c r="C261" s="60">
        <f>SUM(C259:C260)</f>
        <v>11</v>
      </c>
      <c r="D261" s="60">
        <f>SUM(D259:D260)</f>
        <v>12</v>
      </c>
      <c r="E261" s="60">
        <f>SUM(E259:E260)</f>
        <v>8</v>
      </c>
      <c r="F261" s="60">
        <f>SUM(F256:F257)</f>
        <v>12</v>
      </c>
      <c r="G261" s="60">
        <f t="shared" ref="G261:O261" si="89">SUM(G259:G260)</f>
        <v>13</v>
      </c>
      <c r="H261" s="60">
        <f t="shared" si="89"/>
        <v>12</v>
      </c>
      <c r="I261" s="60">
        <f t="shared" si="89"/>
        <v>15</v>
      </c>
      <c r="J261" s="60">
        <f t="shared" si="89"/>
        <v>21</v>
      </c>
      <c r="K261" s="60">
        <f t="shared" si="89"/>
        <v>10</v>
      </c>
      <c r="L261" s="60">
        <f t="shared" si="89"/>
        <v>12</v>
      </c>
      <c r="M261" s="60">
        <f t="shared" si="89"/>
        <v>14</v>
      </c>
      <c r="N261" s="60">
        <f t="shared" si="89"/>
        <v>6</v>
      </c>
      <c r="O261" s="59">
        <f t="shared" si="89"/>
        <v>31</v>
      </c>
      <c r="P261" s="149">
        <f t="shared" ref="P261:P308" si="90">SUM(C261:O261)</f>
        <v>177</v>
      </c>
    </row>
    <row r="262" spans="1:19" ht="21">
      <c r="A262" s="220">
        <v>86</v>
      </c>
      <c r="B262" s="63" t="s">
        <v>9</v>
      </c>
      <c r="C262" s="50">
        <v>5</v>
      </c>
      <c r="D262" s="50">
        <v>3</v>
      </c>
      <c r="E262" s="50">
        <v>1</v>
      </c>
      <c r="F262" s="50">
        <v>2</v>
      </c>
      <c r="G262" s="50">
        <v>5</v>
      </c>
      <c r="H262" s="50">
        <v>2</v>
      </c>
      <c r="I262" s="50">
        <v>2</v>
      </c>
      <c r="J262" s="50">
        <v>3</v>
      </c>
      <c r="K262" s="50">
        <v>3</v>
      </c>
      <c r="L262" s="50">
        <v>7</v>
      </c>
      <c r="M262" s="50">
        <v>3</v>
      </c>
      <c r="N262" s="50">
        <v>4</v>
      </c>
      <c r="O262" s="152">
        <v>8</v>
      </c>
      <c r="P262" s="56">
        <f t="shared" si="90"/>
        <v>48</v>
      </c>
    </row>
    <row r="263" spans="1:19" ht="21">
      <c r="A263" s="221"/>
      <c r="B263" s="63" t="s">
        <v>10</v>
      </c>
      <c r="C263" s="49">
        <v>5</v>
      </c>
      <c r="D263" s="49">
        <v>6</v>
      </c>
      <c r="E263" s="49">
        <v>4</v>
      </c>
      <c r="F263" s="49">
        <v>4</v>
      </c>
      <c r="G263" s="49">
        <v>9</v>
      </c>
      <c r="H263" s="49">
        <v>6</v>
      </c>
      <c r="I263" s="49">
        <v>2</v>
      </c>
      <c r="J263" s="49">
        <v>9</v>
      </c>
      <c r="K263" s="49">
        <v>6</v>
      </c>
      <c r="L263" s="49">
        <v>5</v>
      </c>
      <c r="M263" s="49">
        <v>6</v>
      </c>
      <c r="N263" s="49">
        <v>0</v>
      </c>
      <c r="O263" s="152">
        <v>11</v>
      </c>
      <c r="P263" s="56">
        <f t="shared" si="90"/>
        <v>73</v>
      </c>
    </row>
    <row r="264" spans="1:19" ht="21">
      <c r="A264" s="222"/>
      <c r="B264" s="65" t="s">
        <v>11</v>
      </c>
      <c r="C264" s="60">
        <f t="shared" ref="C264:O264" si="91">SUM(C262:C263)</f>
        <v>10</v>
      </c>
      <c r="D264" s="60">
        <f t="shared" si="91"/>
        <v>9</v>
      </c>
      <c r="E264" s="60">
        <f t="shared" si="91"/>
        <v>5</v>
      </c>
      <c r="F264" s="60">
        <f t="shared" si="91"/>
        <v>6</v>
      </c>
      <c r="G264" s="60">
        <f t="shared" si="91"/>
        <v>14</v>
      </c>
      <c r="H264" s="60">
        <f t="shared" si="91"/>
        <v>8</v>
      </c>
      <c r="I264" s="60">
        <f t="shared" si="91"/>
        <v>4</v>
      </c>
      <c r="J264" s="60">
        <f t="shared" si="91"/>
        <v>12</v>
      </c>
      <c r="K264" s="60">
        <f t="shared" si="91"/>
        <v>9</v>
      </c>
      <c r="L264" s="60">
        <f t="shared" si="91"/>
        <v>12</v>
      </c>
      <c r="M264" s="60">
        <f t="shared" si="91"/>
        <v>9</v>
      </c>
      <c r="N264" s="60">
        <f t="shared" si="91"/>
        <v>4</v>
      </c>
      <c r="O264" s="59">
        <f t="shared" si="91"/>
        <v>19</v>
      </c>
      <c r="P264" s="149">
        <f t="shared" si="90"/>
        <v>121</v>
      </c>
    </row>
    <row r="265" spans="1:19" ht="21">
      <c r="A265" s="220">
        <v>87</v>
      </c>
      <c r="B265" s="63" t="s">
        <v>9</v>
      </c>
      <c r="C265" s="50">
        <v>4</v>
      </c>
      <c r="D265" s="50">
        <v>4</v>
      </c>
      <c r="E265" s="50">
        <v>3</v>
      </c>
      <c r="F265" s="50">
        <v>2</v>
      </c>
      <c r="G265" s="50">
        <v>6</v>
      </c>
      <c r="H265" s="50">
        <v>7</v>
      </c>
      <c r="I265" s="50">
        <v>1</v>
      </c>
      <c r="J265" s="50">
        <v>5</v>
      </c>
      <c r="K265" s="50">
        <v>5</v>
      </c>
      <c r="L265" s="50">
        <v>4</v>
      </c>
      <c r="M265" s="50">
        <v>0</v>
      </c>
      <c r="N265" s="50">
        <v>1</v>
      </c>
      <c r="O265" s="152">
        <v>4</v>
      </c>
      <c r="P265" s="56">
        <f t="shared" si="90"/>
        <v>46</v>
      </c>
    </row>
    <row r="266" spans="1:19" ht="21">
      <c r="A266" s="221"/>
      <c r="B266" s="63" t="s">
        <v>10</v>
      </c>
      <c r="C266" s="49">
        <v>3</v>
      </c>
      <c r="D266" s="49">
        <v>6</v>
      </c>
      <c r="E266" s="49">
        <v>1</v>
      </c>
      <c r="F266" s="49">
        <v>8</v>
      </c>
      <c r="G266" s="49">
        <v>3</v>
      </c>
      <c r="H266" s="49">
        <v>3</v>
      </c>
      <c r="I266" s="49">
        <v>3</v>
      </c>
      <c r="J266" s="49">
        <v>4</v>
      </c>
      <c r="K266" s="49">
        <v>7</v>
      </c>
      <c r="L266" s="49">
        <v>4</v>
      </c>
      <c r="M266" s="49">
        <v>7</v>
      </c>
      <c r="N266" s="49">
        <v>4</v>
      </c>
      <c r="O266" s="152">
        <v>10</v>
      </c>
      <c r="P266" s="56">
        <f t="shared" si="90"/>
        <v>63</v>
      </c>
    </row>
    <row r="267" spans="1:19" ht="21">
      <c r="A267" s="222"/>
      <c r="B267" s="65" t="s">
        <v>11</v>
      </c>
      <c r="C267" s="60">
        <f t="shared" ref="C267:O267" si="92">SUM(C265:C266)</f>
        <v>7</v>
      </c>
      <c r="D267" s="60">
        <f t="shared" si="92"/>
        <v>10</v>
      </c>
      <c r="E267" s="60">
        <f t="shared" si="92"/>
        <v>4</v>
      </c>
      <c r="F267" s="60">
        <f t="shared" si="92"/>
        <v>10</v>
      </c>
      <c r="G267" s="60">
        <f t="shared" si="92"/>
        <v>9</v>
      </c>
      <c r="H267" s="60">
        <f t="shared" si="92"/>
        <v>10</v>
      </c>
      <c r="I267" s="60">
        <f t="shared" si="92"/>
        <v>4</v>
      </c>
      <c r="J267" s="60">
        <f t="shared" si="92"/>
        <v>9</v>
      </c>
      <c r="K267" s="60">
        <f t="shared" si="92"/>
        <v>12</v>
      </c>
      <c r="L267" s="60">
        <f t="shared" si="92"/>
        <v>8</v>
      </c>
      <c r="M267" s="60">
        <f t="shared" si="92"/>
        <v>7</v>
      </c>
      <c r="N267" s="60">
        <f t="shared" si="92"/>
        <v>5</v>
      </c>
      <c r="O267" s="59">
        <f t="shared" si="92"/>
        <v>14</v>
      </c>
      <c r="P267" s="149">
        <f t="shared" si="90"/>
        <v>109</v>
      </c>
    </row>
    <row r="268" spans="1:19" ht="21">
      <c r="A268" s="220">
        <v>88</v>
      </c>
      <c r="B268" s="63" t="s">
        <v>9</v>
      </c>
      <c r="C268" s="50">
        <v>1</v>
      </c>
      <c r="D268" s="50">
        <v>4</v>
      </c>
      <c r="E268" s="50">
        <v>5</v>
      </c>
      <c r="F268" s="50">
        <v>1</v>
      </c>
      <c r="G268" s="50">
        <v>4</v>
      </c>
      <c r="H268" s="50">
        <v>4</v>
      </c>
      <c r="I268" s="50">
        <v>3</v>
      </c>
      <c r="J268" s="50">
        <v>3</v>
      </c>
      <c r="K268" s="50">
        <v>1</v>
      </c>
      <c r="L268" s="50">
        <v>8</v>
      </c>
      <c r="M268" s="50">
        <v>0</v>
      </c>
      <c r="N268" s="50">
        <v>2</v>
      </c>
      <c r="O268" s="152">
        <v>7</v>
      </c>
      <c r="P268" s="56">
        <f t="shared" si="90"/>
        <v>43</v>
      </c>
    </row>
    <row r="269" spans="1:19" ht="21">
      <c r="A269" s="221"/>
      <c r="B269" s="63" t="s">
        <v>10</v>
      </c>
      <c r="C269" s="49">
        <v>4</v>
      </c>
      <c r="D269" s="49">
        <v>5</v>
      </c>
      <c r="E269" s="49">
        <v>3</v>
      </c>
      <c r="F269" s="49">
        <v>6</v>
      </c>
      <c r="G269" s="49">
        <v>9</v>
      </c>
      <c r="H269" s="49">
        <v>4</v>
      </c>
      <c r="I269" s="49">
        <v>5</v>
      </c>
      <c r="J269" s="49">
        <v>5</v>
      </c>
      <c r="K269" s="49">
        <v>0</v>
      </c>
      <c r="L269" s="49">
        <v>2</v>
      </c>
      <c r="M269" s="49">
        <v>5</v>
      </c>
      <c r="N269" s="49">
        <v>1</v>
      </c>
      <c r="O269" s="152">
        <v>9</v>
      </c>
      <c r="P269" s="56">
        <f t="shared" si="90"/>
        <v>58</v>
      </c>
    </row>
    <row r="270" spans="1:19" ht="21">
      <c r="A270" s="222"/>
      <c r="B270" s="65" t="s">
        <v>11</v>
      </c>
      <c r="C270" s="60">
        <f t="shared" ref="C270:O270" si="93">SUM(C268:C269)</f>
        <v>5</v>
      </c>
      <c r="D270" s="60">
        <f t="shared" si="93"/>
        <v>9</v>
      </c>
      <c r="E270" s="60">
        <f t="shared" si="93"/>
        <v>8</v>
      </c>
      <c r="F270" s="60">
        <f t="shared" si="93"/>
        <v>7</v>
      </c>
      <c r="G270" s="60">
        <f t="shared" si="93"/>
        <v>13</v>
      </c>
      <c r="H270" s="60">
        <f t="shared" si="93"/>
        <v>8</v>
      </c>
      <c r="I270" s="60">
        <f t="shared" si="93"/>
        <v>8</v>
      </c>
      <c r="J270" s="60">
        <f t="shared" si="93"/>
        <v>8</v>
      </c>
      <c r="K270" s="60">
        <f t="shared" si="93"/>
        <v>1</v>
      </c>
      <c r="L270" s="60">
        <f t="shared" si="93"/>
        <v>10</v>
      </c>
      <c r="M270" s="60">
        <f t="shared" si="93"/>
        <v>5</v>
      </c>
      <c r="N270" s="60">
        <f t="shared" si="93"/>
        <v>3</v>
      </c>
      <c r="O270" s="59">
        <f t="shared" si="93"/>
        <v>16</v>
      </c>
      <c r="P270" s="149">
        <f t="shared" si="90"/>
        <v>101</v>
      </c>
    </row>
    <row r="271" spans="1:19" ht="21">
      <c r="A271" s="220">
        <v>89</v>
      </c>
      <c r="B271" s="63" t="s">
        <v>9</v>
      </c>
      <c r="C271" s="50">
        <v>2</v>
      </c>
      <c r="D271" s="50">
        <v>3</v>
      </c>
      <c r="E271" s="50">
        <v>0</v>
      </c>
      <c r="F271" s="50">
        <v>3</v>
      </c>
      <c r="G271" s="50">
        <v>5</v>
      </c>
      <c r="H271" s="50">
        <v>1</v>
      </c>
      <c r="I271" s="50">
        <v>4</v>
      </c>
      <c r="J271" s="50">
        <v>3</v>
      </c>
      <c r="K271" s="50">
        <v>4</v>
      </c>
      <c r="L271" s="50">
        <v>4</v>
      </c>
      <c r="M271" s="50">
        <v>2</v>
      </c>
      <c r="N271" s="50">
        <v>1</v>
      </c>
      <c r="O271" s="152">
        <v>5</v>
      </c>
      <c r="P271" s="56">
        <f t="shared" si="90"/>
        <v>37</v>
      </c>
    </row>
    <row r="272" spans="1:19" ht="21">
      <c r="A272" s="221"/>
      <c r="B272" s="63" t="s">
        <v>10</v>
      </c>
      <c r="C272" s="49">
        <v>6</v>
      </c>
      <c r="D272" s="49">
        <v>6</v>
      </c>
      <c r="E272" s="49">
        <v>0</v>
      </c>
      <c r="F272" s="49">
        <v>2</v>
      </c>
      <c r="G272" s="49">
        <v>5</v>
      </c>
      <c r="H272" s="49">
        <v>3</v>
      </c>
      <c r="I272" s="49">
        <v>7</v>
      </c>
      <c r="J272" s="49">
        <v>3</v>
      </c>
      <c r="K272" s="49">
        <v>5</v>
      </c>
      <c r="L272" s="49">
        <v>1</v>
      </c>
      <c r="M272" s="49">
        <v>3</v>
      </c>
      <c r="N272" s="49">
        <v>4</v>
      </c>
      <c r="O272" s="152">
        <v>7</v>
      </c>
      <c r="P272" s="56">
        <f t="shared" si="90"/>
        <v>52</v>
      </c>
    </row>
    <row r="273" spans="1:18" ht="21">
      <c r="A273" s="222"/>
      <c r="B273" s="65" t="s">
        <v>11</v>
      </c>
      <c r="C273" s="60">
        <f t="shared" ref="C273:O273" si="94">SUM(C271:C272)</f>
        <v>8</v>
      </c>
      <c r="D273" s="60">
        <f t="shared" si="94"/>
        <v>9</v>
      </c>
      <c r="E273" s="60">
        <f t="shared" si="94"/>
        <v>0</v>
      </c>
      <c r="F273" s="60">
        <f t="shared" si="94"/>
        <v>5</v>
      </c>
      <c r="G273" s="60">
        <f t="shared" si="94"/>
        <v>10</v>
      </c>
      <c r="H273" s="60">
        <f t="shared" si="94"/>
        <v>4</v>
      </c>
      <c r="I273" s="60">
        <f t="shared" si="94"/>
        <v>11</v>
      </c>
      <c r="J273" s="60">
        <f t="shared" si="94"/>
        <v>6</v>
      </c>
      <c r="K273" s="60">
        <f t="shared" si="94"/>
        <v>9</v>
      </c>
      <c r="L273" s="60">
        <f t="shared" si="94"/>
        <v>5</v>
      </c>
      <c r="M273" s="60">
        <f t="shared" si="94"/>
        <v>5</v>
      </c>
      <c r="N273" s="60">
        <f t="shared" si="94"/>
        <v>5</v>
      </c>
      <c r="O273" s="59">
        <f t="shared" si="94"/>
        <v>12</v>
      </c>
      <c r="P273" s="149">
        <f t="shared" si="90"/>
        <v>89</v>
      </c>
    </row>
    <row r="274" spans="1:18" ht="21">
      <c r="A274" s="220">
        <v>90</v>
      </c>
      <c r="B274" s="63" t="s">
        <v>9</v>
      </c>
      <c r="C274" s="50">
        <v>3</v>
      </c>
      <c r="D274" s="50">
        <v>2</v>
      </c>
      <c r="E274" s="50">
        <v>1</v>
      </c>
      <c r="F274" s="50">
        <v>0</v>
      </c>
      <c r="G274" s="50">
        <v>3</v>
      </c>
      <c r="H274" s="50">
        <v>1</v>
      </c>
      <c r="I274" s="50">
        <v>2</v>
      </c>
      <c r="J274" s="50">
        <v>5</v>
      </c>
      <c r="K274" s="50">
        <v>2</v>
      </c>
      <c r="L274" s="50">
        <v>2</v>
      </c>
      <c r="M274" s="50">
        <v>1</v>
      </c>
      <c r="N274" s="50">
        <v>1</v>
      </c>
      <c r="O274" s="152">
        <v>3</v>
      </c>
      <c r="P274" s="56">
        <f t="shared" si="90"/>
        <v>26</v>
      </c>
      <c r="Q274" s="154"/>
      <c r="R274" s="154"/>
    </row>
    <row r="275" spans="1:18" ht="21">
      <c r="A275" s="221"/>
      <c r="B275" s="63" t="s">
        <v>10</v>
      </c>
      <c r="C275" s="49">
        <v>2</v>
      </c>
      <c r="D275" s="49">
        <v>1</v>
      </c>
      <c r="E275" s="49">
        <v>1</v>
      </c>
      <c r="F275" s="49">
        <v>5</v>
      </c>
      <c r="G275" s="49">
        <v>3</v>
      </c>
      <c r="H275" s="49">
        <v>3</v>
      </c>
      <c r="I275" s="49">
        <v>2</v>
      </c>
      <c r="J275" s="49">
        <v>3</v>
      </c>
      <c r="K275" s="49">
        <v>1</v>
      </c>
      <c r="L275" s="49">
        <v>2</v>
      </c>
      <c r="M275" s="49">
        <v>0</v>
      </c>
      <c r="N275" s="49">
        <v>1</v>
      </c>
      <c r="O275" s="152">
        <v>3</v>
      </c>
      <c r="P275" s="56">
        <f t="shared" si="90"/>
        <v>27</v>
      </c>
      <c r="Q275" s="154"/>
    </row>
    <row r="276" spans="1:18" ht="21">
      <c r="A276" s="222"/>
      <c r="B276" s="65" t="s">
        <v>11</v>
      </c>
      <c r="C276" s="60">
        <f t="shared" ref="C276:O276" si="95">SUM(C274:C275)</f>
        <v>5</v>
      </c>
      <c r="D276" s="60">
        <f t="shared" si="95"/>
        <v>3</v>
      </c>
      <c r="E276" s="60">
        <f t="shared" si="95"/>
        <v>2</v>
      </c>
      <c r="F276" s="60">
        <f t="shared" si="95"/>
        <v>5</v>
      </c>
      <c r="G276" s="60">
        <f t="shared" si="95"/>
        <v>6</v>
      </c>
      <c r="H276" s="60">
        <f t="shared" si="95"/>
        <v>4</v>
      </c>
      <c r="I276" s="60">
        <f t="shared" si="95"/>
        <v>4</v>
      </c>
      <c r="J276" s="60">
        <f t="shared" si="95"/>
        <v>8</v>
      </c>
      <c r="K276" s="60">
        <f t="shared" si="95"/>
        <v>3</v>
      </c>
      <c r="L276" s="60">
        <f t="shared" si="95"/>
        <v>4</v>
      </c>
      <c r="M276" s="60">
        <f t="shared" si="95"/>
        <v>1</v>
      </c>
      <c r="N276" s="60">
        <f t="shared" si="95"/>
        <v>2</v>
      </c>
      <c r="O276" s="59">
        <f t="shared" si="95"/>
        <v>6</v>
      </c>
      <c r="P276" s="149">
        <f t="shared" si="90"/>
        <v>53</v>
      </c>
    </row>
    <row r="277" spans="1:18" ht="21">
      <c r="A277" s="220">
        <v>91</v>
      </c>
      <c r="B277" s="63" t="s">
        <v>9</v>
      </c>
      <c r="C277" s="50">
        <v>1</v>
      </c>
      <c r="D277" s="50">
        <v>0</v>
      </c>
      <c r="E277" s="50">
        <v>2</v>
      </c>
      <c r="F277" s="50">
        <v>1</v>
      </c>
      <c r="G277" s="50">
        <v>3</v>
      </c>
      <c r="H277" s="50">
        <v>0</v>
      </c>
      <c r="I277" s="50">
        <v>1</v>
      </c>
      <c r="J277" s="50">
        <v>2</v>
      </c>
      <c r="K277" s="50">
        <v>1</v>
      </c>
      <c r="L277" s="50">
        <v>3</v>
      </c>
      <c r="M277" s="50">
        <v>0</v>
      </c>
      <c r="N277" s="50">
        <v>2</v>
      </c>
      <c r="O277" s="152">
        <v>5</v>
      </c>
      <c r="P277" s="56">
        <f t="shared" si="90"/>
        <v>21</v>
      </c>
    </row>
    <row r="278" spans="1:18" ht="21">
      <c r="A278" s="221"/>
      <c r="B278" s="63" t="s">
        <v>10</v>
      </c>
      <c r="C278" s="49">
        <v>5</v>
      </c>
      <c r="D278" s="49">
        <v>0</v>
      </c>
      <c r="E278" s="49">
        <v>1</v>
      </c>
      <c r="F278" s="49">
        <v>4</v>
      </c>
      <c r="G278" s="49">
        <v>0</v>
      </c>
      <c r="H278" s="49">
        <v>5</v>
      </c>
      <c r="I278" s="49">
        <v>2</v>
      </c>
      <c r="J278" s="49">
        <v>2</v>
      </c>
      <c r="K278" s="49">
        <v>7</v>
      </c>
      <c r="L278" s="49">
        <v>1</v>
      </c>
      <c r="M278" s="49">
        <v>1</v>
      </c>
      <c r="N278" s="49">
        <v>0</v>
      </c>
      <c r="O278" s="152">
        <v>5</v>
      </c>
      <c r="P278" s="56">
        <f t="shared" si="90"/>
        <v>33</v>
      </c>
    </row>
    <row r="279" spans="1:18" ht="21">
      <c r="A279" s="222"/>
      <c r="B279" s="65" t="s">
        <v>11</v>
      </c>
      <c r="C279" s="60">
        <f t="shared" ref="C279:O279" si="96">SUM(C277:C278)</f>
        <v>6</v>
      </c>
      <c r="D279" s="60">
        <f t="shared" si="96"/>
        <v>0</v>
      </c>
      <c r="E279" s="60">
        <f t="shared" si="96"/>
        <v>3</v>
      </c>
      <c r="F279" s="60">
        <f t="shared" si="96"/>
        <v>5</v>
      </c>
      <c r="G279" s="60">
        <f t="shared" si="96"/>
        <v>3</v>
      </c>
      <c r="H279" s="60">
        <f t="shared" si="96"/>
        <v>5</v>
      </c>
      <c r="I279" s="60">
        <f t="shared" si="96"/>
        <v>3</v>
      </c>
      <c r="J279" s="60">
        <f t="shared" si="96"/>
        <v>4</v>
      </c>
      <c r="K279" s="60">
        <f t="shared" si="96"/>
        <v>8</v>
      </c>
      <c r="L279" s="60">
        <f t="shared" si="96"/>
        <v>4</v>
      </c>
      <c r="M279" s="60">
        <f t="shared" si="96"/>
        <v>1</v>
      </c>
      <c r="N279" s="60">
        <f t="shared" si="96"/>
        <v>2</v>
      </c>
      <c r="O279" s="59">
        <f t="shared" si="96"/>
        <v>10</v>
      </c>
      <c r="P279" s="149">
        <f t="shared" si="90"/>
        <v>54</v>
      </c>
    </row>
    <row r="280" spans="1:18" ht="21">
      <c r="A280" s="220">
        <v>92</v>
      </c>
      <c r="B280" s="63" t="s">
        <v>9</v>
      </c>
      <c r="C280" s="50">
        <v>0</v>
      </c>
      <c r="D280" s="50">
        <v>0</v>
      </c>
      <c r="E280" s="50">
        <v>0</v>
      </c>
      <c r="F280" s="50">
        <v>0</v>
      </c>
      <c r="G280" s="50">
        <v>2</v>
      </c>
      <c r="H280" s="50">
        <v>2</v>
      </c>
      <c r="I280" s="50">
        <v>0</v>
      </c>
      <c r="J280" s="50">
        <v>1</v>
      </c>
      <c r="K280" s="50">
        <v>0</v>
      </c>
      <c r="L280" s="50">
        <v>2</v>
      </c>
      <c r="M280" s="50">
        <v>2</v>
      </c>
      <c r="N280" s="50">
        <v>0</v>
      </c>
      <c r="O280" s="152">
        <v>5</v>
      </c>
      <c r="P280" s="56">
        <f t="shared" si="90"/>
        <v>14</v>
      </c>
    </row>
    <row r="281" spans="1:18" ht="21">
      <c r="A281" s="221"/>
      <c r="B281" s="63" t="s">
        <v>10</v>
      </c>
      <c r="C281" s="49">
        <v>1</v>
      </c>
      <c r="D281" s="49">
        <v>2</v>
      </c>
      <c r="E281" s="49">
        <v>0</v>
      </c>
      <c r="F281" s="49">
        <v>2</v>
      </c>
      <c r="G281" s="49">
        <v>4</v>
      </c>
      <c r="H281" s="49">
        <v>0</v>
      </c>
      <c r="I281" s="49">
        <v>4</v>
      </c>
      <c r="J281" s="49">
        <v>1</v>
      </c>
      <c r="K281" s="49">
        <v>2</v>
      </c>
      <c r="L281" s="49">
        <v>2</v>
      </c>
      <c r="M281" s="49">
        <v>0</v>
      </c>
      <c r="N281" s="49">
        <v>0</v>
      </c>
      <c r="O281" s="152">
        <v>6</v>
      </c>
      <c r="P281" s="56">
        <f t="shared" si="90"/>
        <v>24</v>
      </c>
    </row>
    <row r="282" spans="1:18" ht="21">
      <c r="A282" s="222"/>
      <c r="B282" s="65" t="s">
        <v>11</v>
      </c>
      <c r="C282" s="60">
        <f t="shared" ref="C282:O282" si="97">SUM(C280:C281)</f>
        <v>1</v>
      </c>
      <c r="D282" s="60">
        <f t="shared" si="97"/>
        <v>2</v>
      </c>
      <c r="E282" s="60">
        <f t="shared" si="97"/>
        <v>0</v>
      </c>
      <c r="F282" s="60">
        <f t="shared" si="97"/>
        <v>2</v>
      </c>
      <c r="G282" s="60">
        <f t="shared" si="97"/>
        <v>6</v>
      </c>
      <c r="H282" s="60">
        <f t="shared" si="97"/>
        <v>2</v>
      </c>
      <c r="I282" s="60">
        <f t="shared" si="97"/>
        <v>4</v>
      </c>
      <c r="J282" s="60">
        <f t="shared" si="97"/>
        <v>2</v>
      </c>
      <c r="K282" s="60">
        <f t="shared" si="97"/>
        <v>2</v>
      </c>
      <c r="L282" s="60">
        <f t="shared" si="97"/>
        <v>4</v>
      </c>
      <c r="M282" s="60">
        <f t="shared" si="97"/>
        <v>2</v>
      </c>
      <c r="N282" s="60">
        <f t="shared" si="97"/>
        <v>0</v>
      </c>
      <c r="O282" s="59">
        <f t="shared" si="97"/>
        <v>11</v>
      </c>
      <c r="P282" s="149">
        <f t="shared" si="90"/>
        <v>38</v>
      </c>
    </row>
    <row r="283" spans="1:18" ht="21">
      <c r="A283" s="220">
        <v>93</v>
      </c>
      <c r="B283" s="63" t="s">
        <v>9</v>
      </c>
      <c r="C283" s="50">
        <v>1</v>
      </c>
      <c r="D283" s="50">
        <v>1</v>
      </c>
      <c r="E283" s="50">
        <v>0</v>
      </c>
      <c r="F283" s="50">
        <v>3</v>
      </c>
      <c r="G283" s="50">
        <v>1</v>
      </c>
      <c r="H283" s="50">
        <v>0</v>
      </c>
      <c r="I283" s="50">
        <v>0</v>
      </c>
      <c r="J283" s="50">
        <v>1</v>
      </c>
      <c r="K283" s="50">
        <v>0</v>
      </c>
      <c r="L283" s="50">
        <v>2</v>
      </c>
      <c r="M283" s="50">
        <v>0</v>
      </c>
      <c r="N283" s="50">
        <v>1</v>
      </c>
      <c r="O283" s="152">
        <v>3</v>
      </c>
      <c r="P283" s="56">
        <f t="shared" si="90"/>
        <v>13</v>
      </c>
    </row>
    <row r="284" spans="1:18" ht="21">
      <c r="A284" s="221"/>
      <c r="B284" s="63" t="s">
        <v>10</v>
      </c>
      <c r="C284" s="49">
        <v>0</v>
      </c>
      <c r="D284" s="49">
        <v>0</v>
      </c>
      <c r="E284" s="49">
        <v>1</v>
      </c>
      <c r="F284" s="49">
        <v>2</v>
      </c>
      <c r="G284" s="49">
        <v>2</v>
      </c>
      <c r="H284" s="49">
        <v>1</v>
      </c>
      <c r="I284" s="49">
        <v>1</v>
      </c>
      <c r="J284" s="49">
        <v>6</v>
      </c>
      <c r="K284" s="49">
        <v>2</v>
      </c>
      <c r="L284" s="49">
        <v>1</v>
      </c>
      <c r="M284" s="49">
        <v>2</v>
      </c>
      <c r="N284" s="49">
        <v>2</v>
      </c>
      <c r="O284" s="152">
        <v>2</v>
      </c>
      <c r="P284" s="56">
        <f t="shared" si="90"/>
        <v>22</v>
      </c>
    </row>
    <row r="285" spans="1:18" ht="21">
      <c r="A285" s="222"/>
      <c r="B285" s="65" t="s">
        <v>11</v>
      </c>
      <c r="C285" s="60">
        <f t="shared" ref="C285:O285" si="98">SUM(C283:C284)</f>
        <v>1</v>
      </c>
      <c r="D285" s="60">
        <f t="shared" si="98"/>
        <v>1</v>
      </c>
      <c r="E285" s="60">
        <f t="shared" si="98"/>
        <v>1</v>
      </c>
      <c r="F285" s="60">
        <f t="shared" si="98"/>
        <v>5</v>
      </c>
      <c r="G285" s="60">
        <f t="shared" si="98"/>
        <v>3</v>
      </c>
      <c r="H285" s="60">
        <f t="shared" si="98"/>
        <v>1</v>
      </c>
      <c r="I285" s="60">
        <f t="shared" si="98"/>
        <v>1</v>
      </c>
      <c r="J285" s="60">
        <f t="shared" si="98"/>
        <v>7</v>
      </c>
      <c r="K285" s="60">
        <f t="shared" si="98"/>
        <v>2</v>
      </c>
      <c r="L285" s="60">
        <f t="shared" si="98"/>
        <v>3</v>
      </c>
      <c r="M285" s="60">
        <f t="shared" si="98"/>
        <v>2</v>
      </c>
      <c r="N285" s="60">
        <f t="shared" si="98"/>
        <v>3</v>
      </c>
      <c r="O285" s="59">
        <f t="shared" si="98"/>
        <v>5</v>
      </c>
      <c r="P285" s="149">
        <f t="shared" si="90"/>
        <v>35</v>
      </c>
    </row>
    <row r="286" spans="1:18" ht="21">
      <c r="A286" s="220">
        <v>94</v>
      </c>
      <c r="B286" s="63" t="s">
        <v>9</v>
      </c>
      <c r="C286" s="50">
        <v>1</v>
      </c>
      <c r="D286" s="50">
        <v>0</v>
      </c>
      <c r="E286" s="50">
        <v>0</v>
      </c>
      <c r="F286" s="50">
        <v>0</v>
      </c>
      <c r="G286" s="50">
        <v>1</v>
      </c>
      <c r="H286" s="50">
        <v>0</v>
      </c>
      <c r="I286" s="50">
        <v>0</v>
      </c>
      <c r="J286" s="50">
        <v>0</v>
      </c>
      <c r="K286" s="50"/>
      <c r="L286" s="50">
        <v>2</v>
      </c>
      <c r="M286" s="50">
        <v>0</v>
      </c>
      <c r="N286" s="50">
        <v>0</v>
      </c>
      <c r="O286" s="152">
        <v>1</v>
      </c>
      <c r="P286" s="56">
        <f t="shared" si="90"/>
        <v>5</v>
      </c>
    </row>
    <row r="287" spans="1:18" ht="21">
      <c r="A287" s="221"/>
      <c r="B287" s="63" t="s">
        <v>10</v>
      </c>
      <c r="C287" s="49">
        <v>2</v>
      </c>
      <c r="D287" s="49">
        <v>0</v>
      </c>
      <c r="E287" s="49">
        <v>0</v>
      </c>
      <c r="F287" s="49">
        <v>1</v>
      </c>
      <c r="G287" s="49">
        <v>1</v>
      </c>
      <c r="H287" s="49">
        <v>1</v>
      </c>
      <c r="I287" s="49">
        <v>2</v>
      </c>
      <c r="J287" s="49">
        <v>1</v>
      </c>
      <c r="K287" s="49">
        <v>0</v>
      </c>
      <c r="L287" s="49">
        <v>0</v>
      </c>
      <c r="M287" s="49">
        <v>1</v>
      </c>
      <c r="N287" s="49">
        <v>1</v>
      </c>
      <c r="O287" s="152">
        <v>0</v>
      </c>
      <c r="P287" s="56">
        <f t="shared" si="90"/>
        <v>10</v>
      </c>
    </row>
    <row r="288" spans="1:18" ht="21">
      <c r="A288" s="222"/>
      <c r="B288" s="65" t="s">
        <v>11</v>
      </c>
      <c r="C288" s="60">
        <f t="shared" ref="C288:O288" si="99">SUM(C286:C287)</f>
        <v>3</v>
      </c>
      <c r="D288" s="60">
        <f t="shared" si="99"/>
        <v>0</v>
      </c>
      <c r="E288" s="60">
        <f t="shared" si="99"/>
        <v>0</v>
      </c>
      <c r="F288" s="60">
        <f t="shared" si="99"/>
        <v>1</v>
      </c>
      <c r="G288" s="60">
        <f t="shared" si="99"/>
        <v>2</v>
      </c>
      <c r="H288" s="60">
        <f t="shared" si="99"/>
        <v>1</v>
      </c>
      <c r="I288" s="60">
        <f t="shared" si="99"/>
        <v>2</v>
      </c>
      <c r="J288" s="60">
        <f t="shared" si="99"/>
        <v>1</v>
      </c>
      <c r="K288" s="60">
        <f t="shared" si="99"/>
        <v>0</v>
      </c>
      <c r="L288" s="60">
        <f t="shared" si="99"/>
        <v>2</v>
      </c>
      <c r="M288" s="60">
        <f t="shared" si="99"/>
        <v>1</v>
      </c>
      <c r="N288" s="60">
        <f t="shared" si="99"/>
        <v>1</v>
      </c>
      <c r="O288" s="59">
        <f t="shared" si="99"/>
        <v>1</v>
      </c>
      <c r="P288" s="149">
        <f t="shared" si="90"/>
        <v>15</v>
      </c>
    </row>
    <row r="289" spans="1:18" ht="21">
      <c r="A289" s="220">
        <v>95</v>
      </c>
      <c r="B289" s="63" t="s">
        <v>9</v>
      </c>
      <c r="C289" s="50">
        <v>0</v>
      </c>
      <c r="D289" s="50">
        <v>0</v>
      </c>
      <c r="E289" s="50">
        <v>1</v>
      </c>
      <c r="F289" s="50">
        <v>1</v>
      </c>
      <c r="G289" s="50">
        <v>1</v>
      </c>
      <c r="H289" s="50">
        <v>0</v>
      </c>
      <c r="I289" s="50">
        <v>0</v>
      </c>
      <c r="J289" s="50">
        <v>1</v>
      </c>
      <c r="K289" s="50">
        <v>0</v>
      </c>
      <c r="L289" s="50">
        <v>1</v>
      </c>
      <c r="M289" s="50">
        <v>0</v>
      </c>
      <c r="N289" s="50">
        <v>0</v>
      </c>
      <c r="O289" s="152">
        <v>2</v>
      </c>
      <c r="P289" s="56">
        <f t="shared" si="90"/>
        <v>7</v>
      </c>
      <c r="Q289" s="154"/>
      <c r="R289" s="154"/>
    </row>
    <row r="290" spans="1:18" ht="21">
      <c r="A290" s="221"/>
      <c r="B290" s="63" t="s">
        <v>10</v>
      </c>
      <c r="C290" s="50">
        <v>0</v>
      </c>
      <c r="D290" s="49">
        <v>0</v>
      </c>
      <c r="E290" s="49">
        <v>1</v>
      </c>
      <c r="F290" s="49">
        <v>0</v>
      </c>
      <c r="G290" s="49">
        <v>1</v>
      </c>
      <c r="H290" s="49">
        <v>0</v>
      </c>
      <c r="I290" s="49">
        <v>0</v>
      </c>
      <c r="J290" s="49">
        <v>2</v>
      </c>
      <c r="K290" s="49">
        <v>0</v>
      </c>
      <c r="L290" s="49">
        <v>0</v>
      </c>
      <c r="M290" s="49">
        <v>0</v>
      </c>
      <c r="N290" s="49">
        <v>0</v>
      </c>
      <c r="O290" s="152">
        <v>2</v>
      </c>
      <c r="P290" s="56">
        <f t="shared" si="90"/>
        <v>6</v>
      </c>
    </row>
    <row r="291" spans="1:18" ht="21">
      <c r="A291" s="222"/>
      <c r="B291" s="65" t="s">
        <v>11</v>
      </c>
      <c r="C291" s="60">
        <f t="shared" ref="C291:O291" si="100">SUM(C289:C290)</f>
        <v>0</v>
      </c>
      <c r="D291" s="60">
        <f t="shared" si="100"/>
        <v>0</v>
      </c>
      <c r="E291" s="60">
        <f t="shared" si="100"/>
        <v>2</v>
      </c>
      <c r="F291" s="60">
        <f t="shared" si="100"/>
        <v>1</v>
      </c>
      <c r="G291" s="60">
        <f t="shared" si="100"/>
        <v>2</v>
      </c>
      <c r="H291" s="60">
        <f t="shared" si="100"/>
        <v>0</v>
      </c>
      <c r="I291" s="60">
        <f t="shared" si="100"/>
        <v>0</v>
      </c>
      <c r="J291" s="60">
        <f t="shared" si="100"/>
        <v>3</v>
      </c>
      <c r="K291" s="60">
        <f t="shared" si="100"/>
        <v>0</v>
      </c>
      <c r="L291" s="60">
        <f t="shared" si="100"/>
        <v>1</v>
      </c>
      <c r="M291" s="60">
        <f t="shared" si="100"/>
        <v>0</v>
      </c>
      <c r="N291" s="60">
        <f t="shared" si="100"/>
        <v>0</v>
      </c>
      <c r="O291" s="59">
        <f t="shared" si="100"/>
        <v>4</v>
      </c>
      <c r="P291" s="149">
        <f t="shared" si="90"/>
        <v>13</v>
      </c>
    </row>
    <row r="292" spans="1:18" ht="21">
      <c r="A292" s="220">
        <v>96</v>
      </c>
      <c r="B292" s="63" t="s">
        <v>9</v>
      </c>
      <c r="C292" s="50">
        <v>0</v>
      </c>
      <c r="D292" s="50">
        <v>0</v>
      </c>
      <c r="E292" s="50">
        <v>0</v>
      </c>
      <c r="F292" s="50">
        <v>1</v>
      </c>
      <c r="G292" s="50">
        <v>1</v>
      </c>
      <c r="H292" s="50">
        <v>1</v>
      </c>
      <c r="I292" s="50">
        <v>0</v>
      </c>
      <c r="J292" s="50">
        <v>0</v>
      </c>
      <c r="K292" s="50">
        <v>0</v>
      </c>
      <c r="L292" s="50">
        <v>0</v>
      </c>
      <c r="M292" s="50">
        <v>0</v>
      </c>
      <c r="N292" s="50">
        <v>0</v>
      </c>
      <c r="O292" s="152">
        <v>0</v>
      </c>
      <c r="P292" s="56">
        <f t="shared" si="90"/>
        <v>3</v>
      </c>
    </row>
    <row r="293" spans="1:18" ht="21">
      <c r="A293" s="221"/>
      <c r="B293" s="63" t="s">
        <v>10</v>
      </c>
      <c r="C293" s="49">
        <v>0</v>
      </c>
      <c r="D293" s="49">
        <v>2</v>
      </c>
      <c r="E293" s="49">
        <v>0</v>
      </c>
      <c r="F293" s="49">
        <v>1</v>
      </c>
      <c r="G293" s="49">
        <v>2</v>
      </c>
      <c r="H293" s="49">
        <v>0</v>
      </c>
      <c r="I293" s="49">
        <v>1</v>
      </c>
      <c r="J293" s="49">
        <v>1</v>
      </c>
      <c r="K293" s="49">
        <v>1</v>
      </c>
      <c r="L293" s="49">
        <v>1</v>
      </c>
      <c r="M293" s="49">
        <v>0</v>
      </c>
      <c r="N293" s="49">
        <v>0</v>
      </c>
      <c r="O293" s="152">
        <v>2</v>
      </c>
      <c r="P293" s="56">
        <f t="shared" si="90"/>
        <v>11</v>
      </c>
    </row>
    <row r="294" spans="1:18" ht="21">
      <c r="A294" s="222"/>
      <c r="B294" s="65" t="s">
        <v>11</v>
      </c>
      <c r="C294" s="60">
        <f t="shared" ref="C294:O294" si="101">SUM(C292:C293)</f>
        <v>0</v>
      </c>
      <c r="D294" s="60">
        <f t="shared" si="101"/>
        <v>2</v>
      </c>
      <c r="E294" s="60">
        <f t="shared" si="101"/>
        <v>0</v>
      </c>
      <c r="F294" s="60">
        <f t="shared" si="101"/>
        <v>2</v>
      </c>
      <c r="G294" s="60">
        <f t="shared" si="101"/>
        <v>3</v>
      </c>
      <c r="H294" s="60">
        <f t="shared" si="101"/>
        <v>1</v>
      </c>
      <c r="I294" s="60">
        <f t="shared" si="101"/>
        <v>1</v>
      </c>
      <c r="J294" s="60">
        <f t="shared" si="101"/>
        <v>1</v>
      </c>
      <c r="K294" s="60">
        <f t="shared" si="101"/>
        <v>1</v>
      </c>
      <c r="L294" s="60">
        <f t="shared" si="101"/>
        <v>1</v>
      </c>
      <c r="M294" s="60">
        <f t="shared" si="101"/>
        <v>0</v>
      </c>
      <c r="N294" s="60">
        <f t="shared" si="101"/>
        <v>0</v>
      </c>
      <c r="O294" s="59">
        <f t="shared" si="101"/>
        <v>2</v>
      </c>
      <c r="P294" s="149">
        <f t="shared" si="90"/>
        <v>14</v>
      </c>
    </row>
    <row r="295" spans="1:18" ht="21">
      <c r="A295" s="220">
        <v>97</v>
      </c>
      <c r="B295" s="63" t="s">
        <v>9</v>
      </c>
      <c r="C295" s="50">
        <v>0</v>
      </c>
      <c r="D295" s="50">
        <v>0</v>
      </c>
      <c r="E295" s="50">
        <v>0</v>
      </c>
      <c r="F295" s="50">
        <v>1</v>
      </c>
      <c r="G295" s="50">
        <v>0</v>
      </c>
      <c r="H295" s="50">
        <v>2</v>
      </c>
      <c r="I295" s="50">
        <v>1</v>
      </c>
      <c r="J295" s="50">
        <v>0</v>
      </c>
      <c r="K295" s="50">
        <v>1</v>
      </c>
      <c r="L295" s="50">
        <v>2</v>
      </c>
      <c r="M295" s="50">
        <v>0</v>
      </c>
      <c r="N295" s="50">
        <v>0</v>
      </c>
      <c r="O295" s="152">
        <v>4</v>
      </c>
      <c r="P295" s="56">
        <f>SUM(C295:O295)</f>
        <v>11</v>
      </c>
    </row>
    <row r="296" spans="1:18" ht="21">
      <c r="A296" s="221"/>
      <c r="B296" s="63" t="s">
        <v>10</v>
      </c>
      <c r="C296" s="49">
        <v>1</v>
      </c>
      <c r="D296" s="49">
        <v>0</v>
      </c>
      <c r="E296" s="49">
        <v>1</v>
      </c>
      <c r="F296" s="49">
        <v>0</v>
      </c>
      <c r="G296" s="49">
        <v>1</v>
      </c>
      <c r="H296" s="49">
        <v>0</v>
      </c>
      <c r="I296" s="49">
        <v>0</v>
      </c>
      <c r="J296" s="49">
        <v>0</v>
      </c>
      <c r="K296" s="49">
        <v>1</v>
      </c>
      <c r="L296" s="49">
        <v>2</v>
      </c>
      <c r="M296" s="49">
        <v>0</v>
      </c>
      <c r="N296" s="49">
        <v>0</v>
      </c>
      <c r="O296" s="152">
        <v>3</v>
      </c>
      <c r="P296" s="56">
        <f t="shared" si="90"/>
        <v>9</v>
      </c>
    </row>
    <row r="297" spans="1:18" ht="21">
      <c r="A297" s="222"/>
      <c r="B297" s="65" t="s">
        <v>11</v>
      </c>
      <c r="C297" s="60">
        <f t="shared" ref="C297:O297" si="102">SUM(C295:C296)</f>
        <v>1</v>
      </c>
      <c r="D297" s="60">
        <f t="shared" si="102"/>
        <v>0</v>
      </c>
      <c r="E297" s="60">
        <f t="shared" si="102"/>
        <v>1</v>
      </c>
      <c r="F297" s="60">
        <f t="shared" si="102"/>
        <v>1</v>
      </c>
      <c r="G297" s="60">
        <f t="shared" si="102"/>
        <v>1</v>
      </c>
      <c r="H297" s="60">
        <f t="shared" si="102"/>
        <v>2</v>
      </c>
      <c r="I297" s="60">
        <f t="shared" si="102"/>
        <v>1</v>
      </c>
      <c r="J297" s="60">
        <f t="shared" si="102"/>
        <v>0</v>
      </c>
      <c r="K297" s="60">
        <f t="shared" si="102"/>
        <v>2</v>
      </c>
      <c r="L297" s="60">
        <f t="shared" si="102"/>
        <v>4</v>
      </c>
      <c r="M297" s="60">
        <f t="shared" si="102"/>
        <v>0</v>
      </c>
      <c r="N297" s="60">
        <f t="shared" si="102"/>
        <v>0</v>
      </c>
      <c r="O297" s="59">
        <f t="shared" si="102"/>
        <v>7</v>
      </c>
      <c r="P297" s="149">
        <f t="shared" si="90"/>
        <v>20</v>
      </c>
    </row>
    <row r="298" spans="1:18" ht="21">
      <c r="A298" s="220">
        <v>98</v>
      </c>
      <c r="B298" s="63" t="s">
        <v>9</v>
      </c>
      <c r="C298" s="50">
        <v>0</v>
      </c>
      <c r="D298" s="50">
        <v>1</v>
      </c>
      <c r="E298" s="50">
        <v>1</v>
      </c>
      <c r="F298" s="50">
        <v>0</v>
      </c>
      <c r="G298" s="50">
        <v>0</v>
      </c>
      <c r="H298" s="50">
        <v>1</v>
      </c>
      <c r="I298" s="50">
        <v>0</v>
      </c>
      <c r="J298" s="50">
        <v>0</v>
      </c>
      <c r="K298" s="50">
        <v>0</v>
      </c>
      <c r="L298" s="50">
        <v>1</v>
      </c>
      <c r="M298" s="50">
        <v>0</v>
      </c>
      <c r="N298" s="50">
        <v>0</v>
      </c>
      <c r="O298" s="152">
        <v>0</v>
      </c>
      <c r="P298" s="56">
        <f t="shared" si="90"/>
        <v>4</v>
      </c>
    </row>
    <row r="299" spans="1:18" ht="21">
      <c r="A299" s="221"/>
      <c r="B299" s="63" t="s">
        <v>10</v>
      </c>
      <c r="C299" s="49">
        <v>0</v>
      </c>
      <c r="D299" s="49">
        <v>0</v>
      </c>
      <c r="E299" s="49">
        <v>0</v>
      </c>
      <c r="F299" s="49">
        <v>0</v>
      </c>
      <c r="G299" s="49">
        <v>0</v>
      </c>
      <c r="H299" s="49">
        <v>0</v>
      </c>
      <c r="I299" s="49">
        <v>0</v>
      </c>
      <c r="J299" s="49">
        <v>1</v>
      </c>
      <c r="K299" s="49">
        <v>0</v>
      </c>
      <c r="L299" s="49">
        <v>0</v>
      </c>
      <c r="M299" s="49">
        <v>0</v>
      </c>
      <c r="N299" s="49">
        <v>0</v>
      </c>
      <c r="O299" s="152">
        <v>0</v>
      </c>
      <c r="P299" s="56">
        <f t="shared" si="90"/>
        <v>1</v>
      </c>
    </row>
    <row r="300" spans="1:18" ht="21">
      <c r="A300" s="222"/>
      <c r="B300" s="65" t="s">
        <v>11</v>
      </c>
      <c r="C300" s="60">
        <f t="shared" ref="C300:O300" si="103">SUM(C298:C299)</f>
        <v>0</v>
      </c>
      <c r="D300" s="60">
        <f t="shared" si="103"/>
        <v>1</v>
      </c>
      <c r="E300" s="60">
        <f t="shared" si="103"/>
        <v>1</v>
      </c>
      <c r="F300" s="60">
        <f t="shared" si="103"/>
        <v>0</v>
      </c>
      <c r="G300" s="60">
        <f t="shared" si="103"/>
        <v>0</v>
      </c>
      <c r="H300" s="60">
        <f t="shared" si="103"/>
        <v>1</v>
      </c>
      <c r="I300" s="60">
        <f t="shared" si="103"/>
        <v>0</v>
      </c>
      <c r="J300" s="60">
        <f t="shared" si="103"/>
        <v>1</v>
      </c>
      <c r="K300" s="60">
        <f t="shared" si="103"/>
        <v>0</v>
      </c>
      <c r="L300" s="60">
        <f t="shared" si="103"/>
        <v>1</v>
      </c>
      <c r="M300" s="60">
        <f t="shared" si="103"/>
        <v>0</v>
      </c>
      <c r="N300" s="60">
        <f t="shared" si="103"/>
        <v>0</v>
      </c>
      <c r="O300" s="59">
        <f t="shared" si="103"/>
        <v>0</v>
      </c>
      <c r="P300" s="149">
        <f t="shared" si="90"/>
        <v>5</v>
      </c>
    </row>
    <row r="301" spans="1:18" ht="21">
      <c r="A301" s="220">
        <v>99</v>
      </c>
      <c r="B301" s="63" t="s">
        <v>9</v>
      </c>
      <c r="C301" s="50">
        <v>1</v>
      </c>
      <c r="D301" s="50">
        <v>1</v>
      </c>
      <c r="E301" s="50">
        <v>1</v>
      </c>
      <c r="F301" s="50">
        <v>0</v>
      </c>
      <c r="G301" s="50">
        <v>0</v>
      </c>
      <c r="H301" s="50">
        <v>0</v>
      </c>
      <c r="I301" s="50">
        <v>0</v>
      </c>
      <c r="J301" s="50">
        <v>1</v>
      </c>
      <c r="K301" s="50">
        <v>0</v>
      </c>
      <c r="L301" s="50">
        <v>0</v>
      </c>
      <c r="M301" s="50">
        <v>0</v>
      </c>
      <c r="N301" s="50">
        <v>0</v>
      </c>
      <c r="O301" s="152">
        <v>0</v>
      </c>
      <c r="P301" s="56">
        <f t="shared" si="90"/>
        <v>4</v>
      </c>
    </row>
    <row r="302" spans="1:18" ht="21">
      <c r="A302" s="221"/>
      <c r="B302" s="63" t="s">
        <v>10</v>
      </c>
      <c r="C302" s="49">
        <v>0</v>
      </c>
      <c r="D302" s="49">
        <v>0</v>
      </c>
      <c r="E302" s="49">
        <v>0</v>
      </c>
      <c r="F302" s="49">
        <v>0</v>
      </c>
      <c r="G302" s="49">
        <v>2</v>
      </c>
      <c r="H302" s="49">
        <v>1</v>
      </c>
      <c r="I302" s="49">
        <v>0</v>
      </c>
      <c r="J302" s="49">
        <v>0</v>
      </c>
      <c r="K302" s="49">
        <v>0</v>
      </c>
      <c r="L302" s="49">
        <v>1</v>
      </c>
      <c r="M302" s="49">
        <v>1</v>
      </c>
      <c r="N302" s="49">
        <v>0</v>
      </c>
      <c r="O302" s="152">
        <v>0</v>
      </c>
      <c r="P302" s="56">
        <f t="shared" si="90"/>
        <v>5</v>
      </c>
    </row>
    <row r="303" spans="1:18" ht="21">
      <c r="A303" s="222"/>
      <c r="B303" s="65" t="s">
        <v>11</v>
      </c>
      <c r="C303" s="60">
        <f t="shared" ref="C303:O303" si="104">SUM(C301:C302)</f>
        <v>1</v>
      </c>
      <c r="D303" s="60">
        <f t="shared" si="104"/>
        <v>1</v>
      </c>
      <c r="E303" s="60">
        <f t="shared" si="104"/>
        <v>1</v>
      </c>
      <c r="F303" s="60">
        <f t="shared" si="104"/>
        <v>0</v>
      </c>
      <c r="G303" s="60">
        <f t="shared" si="104"/>
        <v>2</v>
      </c>
      <c r="H303" s="60">
        <f t="shared" si="104"/>
        <v>1</v>
      </c>
      <c r="I303" s="60">
        <f t="shared" si="104"/>
        <v>0</v>
      </c>
      <c r="J303" s="60">
        <f t="shared" si="104"/>
        <v>1</v>
      </c>
      <c r="K303" s="60">
        <f t="shared" si="104"/>
        <v>0</v>
      </c>
      <c r="L303" s="60">
        <f t="shared" si="104"/>
        <v>1</v>
      </c>
      <c r="M303" s="60">
        <f t="shared" si="104"/>
        <v>1</v>
      </c>
      <c r="N303" s="60">
        <f t="shared" si="104"/>
        <v>0</v>
      </c>
      <c r="O303" s="59">
        <f t="shared" si="104"/>
        <v>0</v>
      </c>
      <c r="P303" s="149">
        <f t="shared" si="90"/>
        <v>9</v>
      </c>
    </row>
    <row r="304" spans="1:18" ht="21">
      <c r="A304" s="220">
        <v>100</v>
      </c>
      <c r="B304" s="63" t="s">
        <v>9</v>
      </c>
      <c r="C304" s="50">
        <v>0</v>
      </c>
      <c r="D304" s="50">
        <v>0</v>
      </c>
      <c r="E304" s="50">
        <v>0</v>
      </c>
      <c r="F304" s="50">
        <v>0</v>
      </c>
      <c r="G304" s="50">
        <v>1</v>
      </c>
      <c r="H304" s="50">
        <v>1</v>
      </c>
      <c r="I304" s="50">
        <v>0</v>
      </c>
      <c r="J304" s="50">
        <v>1</v>
      </c>
      <c r="K304" s="50">
        <v>0</v>
      </c>
      <c r="L304" s="50">
        <v>0</v>
      </c>
      <c r="M304" s="50">
        <v>0</v>
      </c>
      <c r="N304" s="50">
        <v>0</v>
      </c>
      <c r="O304" s="152">
        <v>1</v>
      </c>
      <c r="P304" s="56">
        <f t="shared" si="90"/>
        <v>4</v>
      </c>
      <c r="Q304" s="154">
        <f>P304+P307</f>
        <v>5</v>
      </c>
    </row>
    <row r="305" spans="1:16" ht="21">
      <c r="A305" s="221"/>
      <c r="B305" s="63" t="s">
        <v>10</v>
      </c>
      <c r="C305" s="49">
        <v>0</v>
      </c>
      <c r="D305" s="49">
        <v>0</v>
      </c>
      <c r="E305" s="49">
        <v>0</v>
      </c>
      <c r="F305" s="49">
        <v>0</v>
      </c>
      <c r="G305" s="49">
        <v>1</v>
      </c>
      <c r="H305" s="49">
        <v>1</v>
      </c>
      <c r="I305" s="49">
        <v>0</v>
      </c>
      <c r="J305" s="49">
        <v>0</v>
      </c>
      <c r="K305" s="49">
        <v>0</v>
      </c>
      <c r="L305" s="49">
        <v>1</v>
      </c>
      <c r="M305" s="49">
        <v>0</v>
      </c>
      <c r="N305" s="49">
        <v>0</v>
      </c>
      <c r="O305" s="152">
        <v>1</v>
      </c>
      <c r="P305" s="56">
        <f t="shared" si="90"/>
        <v>4</v>
      </c>
    </row>
    <row r="306" spans="1:16" ht="21">
      <c r="A306" s="222"/>
      <c r="B306" s="65" t="s">
        <v>11</v>
      </c>
      <c r="C306" s="60">
        <f t="shared" ref="C306:O306" si="105">SUM(C304:C305)</f>
        <v>0</v>
      </c>
      <c r="D306" s="60">
        <f t="shared" si="105"/>
        <v>0</v>
      </c>
      <c r="E306" s="60">
        <f t="shared" si="105"/>
        <v>0</v>
      </c>
      <c r="F306" s="60">
        <f t="shared" si="105"/>
        <v>0</v>
      </c>
      <c r="G306" s="60">
        <f t="shared" si="105"/>
        <v>2</v>
      </c>
      <c r="H306" s="60">
        <f t="shared" si="105"/>
        <v>2</v>
      </c>
      <c r="I306" s="60">
        <f t="shared" si="105"/>
        <v>0</v>
      </c>
      <c r="J306" s="60">
        <f t="shared" si="105"/>
        <v>1</v>
      </c>
      <c r="K306" s="60">
        <f t="shared" si="105"/>
        <v>0</v>
      </c>
      <c r="L306" s="60">
        <f t="shared" si="105"/>
        <v>1</v>
      </c>
      <c r="M306" s="60">
        <f t="shared" si="105"/>
        <v>0</v>
      </c>
      <c r="N306" s="60">
        <f t="shared" si="105"/>
        <v>0</v>
      </c>
      <c r="O306" s="59">
        <f t="shared" si="105"/>
        <v>2</v>
      </c>
      <c r="P306" s="149">
        <f t="shared" si="90"/>
        <v>8</v>
      </c>
    </row>
    <row r="307" spans="1:16" ht="21">
      <c r="A307" s="219" t="s">
        <v>153</v>
      </c>
      <c r="B307" s="63" t="s">
        <v>9</v>
      </c>
      <c r="C307" s="50">
        <v>0</v>
      </c>
      <c r="D307" s="50">
        <v>0</v>
      </c>
      <c r="E307" s="50">
        <v>0</v>
      </c>
      <c r="F307" s="50">
        <v>0</v>
      </c>
      <c r="G307" s="50">
        <v>0</v>
      </c>
      <c r="H307" s="50">
        <v>1</v>
      </c>
      <c r="I307" s="50">
        <v>0</v>
      </c>
      <c r="J307" s="50">
        <v>0</v>
      </c>
      <c r="K307" s="50">
        <v>0</v>
      </c>
      <c r="L307" s="50">
        <v>0</v>
      </c>
      <c r="M307" s="50">
        <v>0</v>
      </c>
      <c r="N307" s="50">
        <v>0</v>
      </c>
      <c r="O307" s="152">
        <v>0</v>
      </c>
      <c r="P307" s="56">
        <f t="shared" si="90"/>
        <v>1</v>
      </c>
    </row>
    <row r="308" spans="1:16" ht="21">
      <c r="A308" s="219"/>
      <c r="B308" s="63" t="s">
        <v>10</v>
      </c>
      <c r="C308" s="49">
        <v>0</v>
      </c>
      <c r="D308" s="49">
        <v>0</v>
      </c>
      <c r="E308" s="49">
        <v>0</v>
      </c>
      <c r="F308" s="49">
        <v>0</v>
      </c>
      <c r="G308" s="49">
        <v>0</v>
      </c>
      <c r="H308" s="49">
        <v>0</v>
      </c>
      <c r="I308" s="49">
        <v>1</v>
      </c>
      <c r="J308" s="49">
        <v>0</v>
      </c>
      <c r="K308" s="49">
        <v>1</v>
      </c>
      <c r="L308" s="49">
        <v>0</v>
      </c>
      <c r="M308" s="49">
        <v>0</v>
      </c>
      <c r="N308" s="49">
        <v>0</v>
      </c>
      <c r="O308" s="152">
        <v>3</v>
      </c>
      <c r="P308" s="56">
        <f t="shared" si="90"/>
        <v>5</v>
      </c>
    </row>
    <row r="309" spans="1:16" ht="21">
      <c r="A309" s="219"/>
      <c r="B309" s="65" t="s">
        <v>11</v>
      </c>
      <c r="C309" s="60">
        <f t="shared" ref="C309:O309" si="106">SUM(C307:C308)</f>
        <v>0</v>
      </c>
      <c r="D309" s="60">
        <f t="shared" si="106"/>
        <v>0</v>
      </c>
      <c r="E309" s="60">
        <f t="shared" si="106"/>
        <v>0</v>
      </c>
      <c r="F309" s="60">
        <f t="shared" si="106"/>
        <v>0</v>
      </c>
      <c r="G309" s="60">
        <f t="shared" si="106"/>
        <v>0</v>
      </c>
      <c r="H309" s="60">
        <f t="shared" si="106"/>
        <v>1</v>
      </c>
      <c r="I309" s="60">
        <f t="shared" si="106"/>
        <v>1</v>
      </c>
      <c r="J309" s="60">
        <f t="shared" si="106"/>
        <v>0</v>
      </c>
      <c r="K309" s="60">
        <f t="shared" si="106"/>
        <v>1</v>
      </c>
      <c r="L309" s="60">
        <f t="shared" si="106"/>
        <v>0</v>
      </c>
      <c r="M309" s="60">
        <f t="shared" si="106"/>
        <v>0</v>
      </c>
      <c r="N309" s="60">
        <f t="shared" si="106"/>
        <v>0</v>
      </c>
      <c r="O309" s="60">
        <f t="shared" si="106"/>
        <v>3</v>
      </c>
      <c r="P309" s="60">
        <v>6</v>
      </c>
    </row>
    <row r="310" spans="1:16" ht="21">
      <c r="A310" s="219" t="s">
        <v>11</v>
      </c>
      <c r="B310" s="63" t="s">
        <v>9</v>
      </c>
      <c r="C310" s="62">
        <f>C4+C7+C10+C13+C16+C19+C22+C25+C28+C31+C34+C37+C40+C43+C46+C49+C52+C55+C58+C61+C64+C67+C70+C73+C76+C79+C82+C85+C88+C91+C94+C97+C100+C103+C106+C109+C112+C115+C118+C121+C124+C127+C130+C133+C136+C139+C142+C145+C148+C151+C154+C157+C160+C163+C166+C169+C172+C175+C178+C181+C184+C187+C190+C193+C196+C199+C202+C205+C208+C211+C214+C217+C220+C223+C226+C229+C232+C235+C238+C241+C244+C247+C250+C253+C256+C259+C262+C265+C268+C271+C274+C277+C280+C283+C286+C289+C292+C295+C298+C301+C304+C307</f>
        <v>4328</v>
      </c>
      <c r="D310" s="62">
        <f t="shared" ref="D310:O310" si="107">D4+D7+D10+D13+D16+D19+D22+D25+D28+D31+D34+D37+D40+D43+D46+D49+D52+D55+D58+D61+D64+D67+D70+D73+D76+D79+D82+D85+D88+D91+D94+D97+D100+D103+D106+D109+D112+D115+D118+D121+D124+D127+D130+D133+D136+D139+D142+D145+D148+D151+D154+D157+D160+D163+D166+D169+D172+D175+D178+D181+D184+D187+D190+D193+D196+D199+D202+D205+D208+D211+D214+D217+D220+D223+D226+D229+D232+D235+D238+D241+D244+D247+D250+D253+D256+D259+D262+D265+D268+D271+D274+D277+D280+D283+D286+D289+D292+D295+D298+D301+D304+D307</f>
        <v>3498</v>
      </c>
      <c r="E310" s="62">
        <f t="shared" si="107"/>
        <v>1594</v>
      </c>
      <c r="F310" s="62">
        <f t="shared" si="107"/>
        <v>4413</v>
      </c>
      <c r="G310" s="62">
        <f t="shared" si="107"/>
        <v>5529</v>
      </c>
      <c r="H310" s="62">
        <f t="shared" si="107"/>
        <v>3819</v>
      </c>
      <c r="I310" s="62">
        <f t="shared" si="107"/>
        <v>2903</v>
      </c>
      <c r="J310" s="62">
        <f t="shared" si="107"/>
        <v>5159</v>
      </c>
      <c r="K310" s="62">
        <f t="shared" si="107"/>
        <v>3495</v>
      </c>
      <c r="L310" s="62">
        <f t="shared" si="107"/>
        <v>4718</v>
      </c>
      <c r="M310" s="62">
        <f t="shared" si="107"/>
        <v>5627</v>
      </c>
      <c r="N310" s="62">
        <f t="shared" si="107"/>
        <v>3506</v>
      </c>
      <c r="O310" s="62">
        <f t="shared" si="107"/>
        <v>6575</v>
      </c>
      <c r="P310" s="62">
        <f>SUM(C310:O310)</f>
        <v>55164</v>
      </c>
    </row>
    <row r="311" spans="1:16" ht="21">
      <c r="A311" s="219"/>
      <c r="B311" s="63" t="s">
        <v>10</v>
      </c>
      <c r="C311" s="62">
        <f>C5+C8+C11+C14+C17+C20+C23+C26+C29+C32+C35+C38+C41+C44+C47+C50+C53+C56+C59+C62+C65+C68+C71+C74+C77+C80+C83+C86+C89+C92+C95+C98+C101+C104+C107+C110+C113+C116+C119+C122+C125+C128+C131+C134+C137+C140+C143+C146+C149+C152+C155+C158+C161+C164+C167+C170+C173+C176+C179+C182+C185+C188+C191+C194+C197+C200+C203+C206+C209+C212+C215+C218+C221+C224+C227+C230+C233+C236+C239+C242+C245+C248+C251+C254+C257+C260+C263+C266+C269+C272+C275+C278+C281+C284+C287+C290+C293+C296+C299+C302+C305+C308</f>
        <v>4318</v>
      </c>
      <c r="D311" s="62">
        <f t="shared" ref="D311:O311" si="108">D5+D8+D11+D14+D17+D20+D23+D26+D29+D32+D35+D38+D41+D44+D47+D50+D53+D56+D59+D62+D65+D68+D71+D74+D77+D80+D83+D86+D89+D92+D95+D98+D101+D104+D107+D110+D113+D116+D119+D122+D125+D128+D131+D134+D137+D140+D143+D146+D149+D152+D155+D158+D161+D164+D167+D170+D173+D176+D179+D182+D185+D188+D191+D194+D197+D200+D203+D206+D209+D212+D215+D218+D221+D224+D227+D230+D233+D236+D239+D242+D245+D248+D251+D254+D257+D260+D263+D266+D269+D272+D275+D278+D281+D284+D287+D290+D293+D296+D299+D302+D305+D308</f>
        <v>3518</v>
      </c>
      <c r="E311" s="62">
        <f t="shared" si="108"/>
        <v>1544</v>
      </c>
      <c r="F311" s="62">
        <f t="shared" si="108"/>
        <v>4459</v>
      </c>
      <c r="G311" s="62">
        <f>G5+G8+G11+G14+G17+G20+G23+G26+G29+G32+G35+G38+G41+G44+G47+G50+G53+G56+G59+G62+G65+G68+G71+G74+G77+G80+G83+G86+G89+G92+G95+G98+G101+G104+G107+G110+G113+G116+G119+G122+G125+G128+G131+G134+G137+G140+G143+G146+G149+G152+G155+G158+G161+G164+G167+G170+G173+G176+G179+G182+G185+G188+G191+G194+G197+G200+G203+G206+G209+G212+G215+G218+G221+G224+G227+G230+G233+G236+G239+G242+G245+G248+G251+G254+G257+G260+G263+G266+G269+G272+G275+G278+G281+G284+G287+G290+G293+G296+G299+G302+G305+G308</f>
        <v>5381</v>
      </c>
      <c r="H311" s="62">
        <f t="shared" si="108"/>
        <v>3725</v>
      </c>
      <c r="I311" s="62">
        <f t="shared" si="108"/>
        <v>2835</v>
      </c>
      <c r="J311" s="62">
        <f t="shared" si="108"/>
        <v>5227</v>
      </c>
      <c r="K311" s="62">
        <f t="shared" si="108"/>
        <v>3553</v>
      </c>
      <c r="L311" s="62">
        <f t="shared" si="108"/>
        <v>4768</v>
      </c>
      <c r="M311" s="62">
        <f t="shared" si="108"/>
        <v>5574</v>
      </c>
      <c r="N311" s="62">
        <f t="shared" si="108"/>
        <v>3320</v>
      </c>
      <c r="O311" s="62">
        <f t="shared" si="108"/>
        <v>6677</v>
      </c>
      <c r="P311" s="62">
        <f>SUM(C311:O311)</f>
        <v>54899</v>
      </c>
    </row>
    <row r="312" spans="1:16" ht="21">
      <c r="A312" s="219"/>
      <c r="B312" s="65" t="s">
        <v>11</v>
      </c>
      <c r="C312" s="155">
        <f>SUM(C310:C311)</f>
        <v>8646</v>
      </c>
      <c r="D312" s="155">
        <f t="shared" ref="D312:O312" si="109">SUM(D310:D311)</f>
        <v>7016</v>
      </c>
      <c r="E312" s="155">
        <f t="shared" si="109"/>
        <v>3138</v>
      </c>
      <c r="F312" s="155">
        <f t="shared" si="109"/>
        <v>8872</v>
      </c>
      <c r="G312" s="155">
        <f t="shared" si="109"/>
        <v>10910</v>
      </c>
      <c r="H312" s="155">
        <f t="shared" si="109"/>
        <v>7544</v>
      </c>
      <c r="I312" s="155">
        <f t="shared" si="109"/>
        <v>5738</v>
      </c>
      <c r="J312" s="155">
        <f t="shared" si="109"/>
        <v>10386</v>
      </c>
      <c r="K312" s="155">
        <f t="shared" si="109"/>
        <v>7048</v>
      </c>
      <c r="L312" s="155">
        <f t="shared" si="109"/>
        <v>9486</v>
      </c>
      <c r="M312" s="155">
        <f t="shared" si="109"/>
        <v>11201</v>
      </c>
      <c r="N312" s="155">
        <f t="shared" si="109"/>
        <v>6826</v>
      </c>
      <c r="O312" s="155">
        <f t="shared" si="109"/>
        <v>13252</v>
      </c>
      <c r="P312" s="155">
        <f>SUM(C312:O312)</f>
        <v>110063</v>
      </c>
    </row>
    <row r="314" spans="1:16">
      <c r="D314" s="156"/>
      <c r="E314" s="156"/>
      <c r="F314" s="156"/>
      <c r="G314" s="156"/>
      <c r="H314" s="156"/>
      <c r="I314" s="156"/>
      <c r="J314" s="156"/>
      <c r="K314" s="156"/>
      <c r="L314" s="156"/>
      <c r="M314" s="156"/>
      <c r="N314" s="156"/>
      <c r="O314" s="156"/>
      <c r="P314" s="156"/>
    </row>
    <row r="315" spans="1:16" ht="21">
      <c r="A315" s="195" t="s">
        <v>243</v>
      </c>
      <c r="B315" s="195"/>
      <c r="C315" s="195"/>
      <c r="D315" s="195"/>
      <c r="E315" s="195"/>
      <c r="F315" s="195"/>
      <c r="G315" s="195"/>
      <c r="H315" s="67"/>
      <c r="I315" s="67"/>
      <c r="J315" s="67"/>
      <c r="K315" s="67"/>
      <c r="L315" s="67"/>
      <c r="M315" s="67"/>
      <c r="N315" s="67"/>
      <c r="O315" s="67"/>
      <c r="P315" s="67"/>
    </row>
    <row r="316" spans="1:16" ht="21">
      <c r="A316" s="196" t="s">
        <v>25</v>
      </c>
      <c r="B316" s="196"/>
      <c r="C316" s="196"/>
      <c r="D316" s="196"/>
      <c r="E316" s="196"/>
      <c r="F316" s="196"/>
      <c r="G316" s="196"/>
      <c r="H316" s="67"/>
      <c r="I316" s="67"/>
      <c r="J316" s="67"/>
      <c r="K316" s="67"/>
      <c r="L316" s="67"/>
      <c r="M316" s="67"/>
      <c r="N316" s="67"/>
      <c r="O316" s="67"/>
      <c r="P316" s="67"/>
    </row>
    <row r="317" spans="1:16" ht="21">
      <c r="A317" s="47"/>
      <c r="B317" s="47"/>
      <c r="C317" s="48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8"/>
    </row>
    <row r="318" spans="1:16" ht="21">
      <c r="A318" s="47"/>
      <c r="B318" s="47"/>
      <c r="C318" s="48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8"/>
    </row>
    <row r="320" spans="1:16" ht="15.75">
      <c r="F320" s="188"/>
    </row>
  </sheetData>
  <mergeCells count="108">
    <mergeCell ref="A1:P1"/>
    <mergeCell ref="A2:P2"/>
    <mergeCell ref="A3:B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62:A264"/>
    <mergeCell ref="A265:A267"/>
    <mergeCell ref="A268:A270"/>
    <mergeCell ref="A271:A273"/>
    <mergeCell ref="A274:A276"/>
    <mergeCell ref="A277:A279"/>
    <mergeCell ref="A280:A282"/>
    <mergeCell ref="A283:A285"/>
    <mergeCell ref="A286:A288"/>
    <mergeCell ref="A315:G315"/>
    <mergeCell ref="A316:G316"/>
    <mergeCell ref="A307:A309"/>
    <mergeCell ref="A310:A312"/>
    <mergeCell ref="A289:A291"/>
    <mergeCell ref="A292:A294"/>
    <mergeCell ref="A295:A297"/>
    <mergeCell ref="A298:A300"/>
    <mergeCell ref="A301:A303"/>
    <mergeCell ref="A304:A306"/>
  </mergeCells>
  <pageMargins left="0.25" right="0.25" top="0.75" bottom="0.75" header="0.3" footer="0.3"/>
  <pageSetup paperSize="9"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36"/>
  <sheetViews>
    <sheetView topLeftCell="A22" zoomScale="120" zoomScaleNormal="120" workbookViewId="0">
      <selection activeCell="H40" sqref="H40"/>
    </sheetView>
  </sheetViews>
  <sheetFormatPr defaultRowHeight="15"/>
  <cols>
    <col min="1" max="1" width="6.375" style="157" bestFit="1" customWidth="1"/>
    <col min="2" max="2" width="3.125" style="157" bestFit="1" customWidth="1"/>
    <col min="3" max="18" width="5" style="157" bestFit="1" customWidth="1"/>
    <col min="19" max="19" width="4.625" style="157" bestFit="1" customWidth="1"/>
    <col min="20" max="20" width="3.875" style="157" bestFit="1" customWidth="1"/>
    <col min="21" max="21" width="6.5" style="157" bestFit="1" customWidth="1"/>
    <col min="22" max="22" width="7.375" style="157" bestFit="1" customWidth="1"/>
    <col min="23" max="16384" width="9" style="157"/>
  </cols>
  <sheetData>
    <row r="1" spans="1:22" ht="15.75">
      <c r="A1" s="238" t="s">
        <v>177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</row>
    <row r="2" spans="1:22" ht="15.75">
      <c r="A2" s="239" t="s">
        <v>154</v>
      </c>
      <c r="B2" s="239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</row>
    <row r="3" spans="1:22" ht="15.75">
      <c r="A3" s="234" t="s">
        <v>27</v>
      </c>
      <c r="B3" s="234" t="s">
        <v>155</v>
      </c>
      <c r="C3" s="242" t="s">
        <v>156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4"/>
      <c r="V3" s="234" t="s">
        <v>34</v>
      </c>
    </row>
    <row r="4" spans="1:22">
      <c r="A4" s="241"/>
      <c r="B4" s="241"/>
      <c r="C4" s="236" t="s">
        <v>157</v>
      </c>
      <c r="D4" s="236" t="s">
        <v>158</v>
      </c>
      <c r="E4" s="236" t="s">
        <v>159</v>
      </c>
      <c r="F4" s="236" t="s">
        <v>160</v>
      </c>
      <c r="G4" s="236" t="s">
        <v>161</v>
      </c>
      <c r="H4" s="236" t="s">
        <v>162</v>
      </c>
      <c r="I4" s="236" t="s">
        <v>163</v>
      </c>
      <c r="J4" s="236" t="s">
        <v>164</v>
      </c>
      <c r="K4" s="236" t="s">
        <v>165</v>
      </c>
      <c r="L4" s="236" t="s">
        <v>166</v>
      </c>
      <c r="M4" s="236" t="s">
        <v>167</v>
      </c>
      <c r="N4" s="236" t="s">
        <v>168</v>
      </c>
      <c r="O4" s="236" t="s">
        <v>169</v>
      </c>
      <c r="P4" s="236" t="s">
        <v>170</v>
      </c>
      <c r="Q4" s="236" t="s">
        <v>171</v>
      </c>
      <c r="R4" s="236" t="s">
        <v>172</v>
      </c>
      <c r="S4" s="236" t="s">
        <v>173</v>
      </c>
      <c r="T4" s="236" t="s">
        <v>174</v>
      </c>
      <c r="U4" s="236" t="s">
        <v>11</v>
      </c>
      <c r="V4" s="241"/>
    </row>
    <row r="5" spans="1:22">
      <c r="A5" s="235"/>
      <c r="B5" s="235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5"/>
    </row>
    <row r="6" spans="1:22" ht="15.75">
      <c r="A6" s="46" t="s">
        <v>12</v>
      </c>
      <c r="B6" s="68" t="s">
        <v>175</v>
      </c>
      <c r="C6" s="69">
        <v>226</v>
      </c>
      <c r="D6" s="69">
        <v>249</v>
      </c>
      <c r="E6" s="69">
        <v>278</v>
      </c>
      <c r="F6" s="69">
        <v>279</v>
      </c>
      <c r="G6" s="69">
        <v>345</v>
      </c>
      <c r="H6" s="69">
        <v>344</v>
      </c>
      <c r="I6" s="69">
        <v>344</v>
      </c>
      <c r="J6" s="69">
        <v>320</v>
      </c>
      <c r="K6" s="69">
        <v>381</v>
      </c>
      <c r="L6" s="69">
        <v>428</v>
      </c>
      <c r="M6" s="69">
        <v>346</v>
      </c>
      <c r="N6" s="69">
        <v>296</v>
      </c>
      <c r="O6" s="69">
        <v>178</v>
      </c>
      <c r="P6" s="69">
        <v>135</v>
      </c>
      <c r="Q6" s="69">
        <v>81</v>
      </c>
      <c r="R6" s="69">
        <v>46</v>
      </c>
      <c r="S6" s="69">
        <v>30</v>
      </c>
      <c r="T6" s="69">
        <v>22</v>
      </c>
      <c r="U6" s="70">
        <f t="shared" ref="U6:U31" si="0">SUM(C6:T6)</f>
        <v>4328</v>
      </c>
      <c r="V6" s="230">
        <f>U6+U7</f>
        <v>8646</v>
      </c>
    </row>
    <row r="7" spans="1:22" ht="15.75">
      <c r="A7" s="74"/>
      <c r="B7" s="92" t="s">
        <v>176</v>
      </c>
      <c r="C7" s="69">
        <v>232</v>
      </c>
      <c r="D7" s="69">
        <v>244</v>
      </c>
      <c r="E7" s="69">
        <v>257</v>
      </c>
      <c r="F7" s="69">
        <v>279</v>
      </c>
      <c r="G7" s="69">
        <v>356</v>
      </c>
      <c r="H7" s="69">
        <v>317</v>
      </c>
      <c r="I7" s="69">
        <v>284</v>
      </c>
      <c r="J7" s="69">
        <v>357</v>
      </c>
      <c r="K7" s="69">
        <v>396</v>
      </c>
      <c r="L7" s="69">
        <v>409</v>
      </c>
      <c r="M7" s="69">
        <v>345</v>
      </c>
      <c r="N7" s="69">
        <v>282</v>
      </c>
      <c r="O7" s="69">
        <v>177</v>
      </c>
      <c r="P7" s="69">
        <v>130</v>
      </c>
      <c r="Q7" s="69">
        <v>100</v>
      </c>
      <c r="R7" s="69">
        <v>68</v>
      </c>
      <c r="S7" s="69">
        <v>48</v>
      </c>
      <c r="T7" s="69">
        <v>37</v>
      </c>
      <c r="U7" s="70">
        <f t="shared" si="0"/>
        <v>4318</v>
      </c>
      <c r="V7" s="231"/>
    </row>
    <row r="8" spans="1:22" ht="15.75">
      <c r="A8" s="46" t="s">
        <v>13</v>
      </c>
      <c r="B8" s="92" t="s">
        <v>175</v>
      </c>
      <c r="C8" s="69">
        <v>183</v>
      </c>
      <c r="D8" s="69">
        <v>244</v>
      </c>
      <c r="E8" s="69">
        <v>221</v>
      </c>
      <c r="F8" s="69">
        <v>258</v>
      </c>
      <c r="G8" s="69">
        <v>274</v>
      </c>
      <c r="H8" s="69">
        <v>275</v>
      </c>
      <c r="I8" s="69">
        <v>244</v>
      </c>
      <c r="J8" s="69">
        <v>263</v>
      </c>
      <c r="K8" s="69">
        <v>320</v>
      </c>
      <c r="L8" s="69">
        <v>304</v>
      </c>
      <c r="M8" s="69">
        <v>267</v>
      </c>
      <c r="N8" s="69">
        <v>207</v>
      </c>
      <c r="O8" s="69">
        <v>163</v>
      </c>
      <c r="P8" s="69">
        <v>104</v>
      </c>
      <c r="Q8" s="69">
        <v>73</v>
      </c>
      <c r="R8" s="69">
        <v>49</v>
      </c>
      <c r="S8" s="69">
        <v>26</v>
      </c>
      <c r="T8" s="69">
        <v>23</v>
      </c>
      <c r="U8" s="70">
        <f t="shared" si="0"/>
        <v>3498</v>
      </c>
      <c r="V8" s="230">
        <f>U8+U9</f>
        <v>7016</v>
      </c>
    </row>
    <row r="9" spans="1:22" ht="15.75">
      <c r="A9" s="74"/>
      <c r="B9" s="92" t="s">
        <v>176</v>
      </c>
      <c r="C9" s="69">
        <v>189</v>
      </c>
      <c r="D9" s="69">
        <v>251</v>
      </c>
      <c r="E9" s="69">
        <v>226</v>
      </c>
      <c r="F9" s="69">
        <v>235</v>
      </c>
      <c r="G9" s="69">
        <v>283</v>
      </c>
      <c r="H9" s="69">
        <v>266</v>
      </c>
      <c r="I9" s="69">
        <v>211</v>
      </c>
      <c r="J9" s="69">
        <v>291</v>
      </c>
      <c r="K9" s="69">
        <v>295</v>
      </c>
      <c r="L9" s="69">
        <v>316</v>
      </c>
      <c r="M9" s="69">
        <v>266</v>
      </c>
      <c r="N9" s="69">
        <v>204</v>
      </c>
      <c r="O9" s="69">
        <v>159</v>
      </c>
      <c r="P9" s="69">
        <v>132</v>
      </c>
      <c r="Q9" s="69">
        <v>75</v>
      </c>
      <c r="R9" s="69">
        <v>58</v>
      </c>
      <c r="S9" s="69">
        <v>25</v>
      </c>
      <c r="T9" s="69">
        <v>36</v>
      </c>
      <c r="U9" s="70">
        <f t="shared" si="0"/>
        <v>3518</v>
      </c>
      <c r="V9" s="231"/>
    </row>
    <row r="10" spans="1:22" ht="15.75">
      <c r="A10" s="46" t="s">
        <v>14</v>
      </c>
      <c r="B10" s="92" t="s">
        <v>175</v>
      </c>
      <c r="C10" s="69">
        <v>68</v>
      </c>
      <c r="D10" s="69">
        <v>89</v>
      </c>
      <c r="E10" s="69">
        <v>112</v>
      </c>
      <c r="F10" s="69">
        <v>112</v>
      </c>
      <c r="G10" s="69">
        <v>121</v>
      </c>
      <c r="H10" s="69">
        <v>101</v>
      </c>
      <c r="I10" s="69">
        <v>105</v>
      </c>
      <c r="J10" s="69">
        <v>125</v>
      </c>
      <c r="K10" s="69">
        <v>150</v>
      </c>
      <c r="L10" s="69">
        <v>138</v>
      </c>
      <c r="M10" s="69">
        <v>132</v>
      </c>
      <c r="N10" s="69">
        <v>101</v>
      </c>
      <c r="O10" s="69">
        <v>80</v>
      </c>
      <c r="P10" s="69">
        <v>49</v>
      </c>
      <c r="Q10" s="69">
        <v>44</v>
      </c>
      <c r="R10" s="69">
        <v>33</v>
      </c>
      <c r="S10" s="69">
        <v>17</v>
      </c>
      <c r="T10" s="69">
        <v>17</v>
      </c>
      <c r="U10" s="70">
        <f t="shared" si="0"/>
        <v>1594</v>
      </c>
      <c r="V10" s="230">
        <f>U10+U11</f>
        <v>3138</v>
      </c>
    </row>
    <row r="11" spans="1:22" ht="15.75">
      <c r="A11" s="74"/>
      <c r="B11" s="92" t="s">
        <v>176</v>
      </c>
      <c r="C11" s="69">
        <v>81</v>
      </c>
      <c r="D11" s="69">
        <v>59</v>
      </c>
      <c r="E11" s="69">
        <v>100</v>
      </c>
      <c r="F11" s="69">
        <v>96</v>
      </c>
      <c r="G11" s="69">
        <v>106</v>
      </c>
      <c r="H11" s="69">
        <v>91</v>
      </c>
      <c r="I11" s="69">
        <v>96</v>
      </c>
      <c r="J11" s="69">
        <v>96</v>
      </c>
      <c r="K11" s="69">
        <v>161</v>
      </c>
      <c r="L11" s="69">
        <v>156</v>
      </c>
      <c r="M11" s="69">
        <v>126</v>
      </c>
      <c r="N11" s="69">
        <v>103</v>
      </c>
      <c r="O11" s="69">
        <v>84</v>
      </c>
      <c r="P11" s="69">
        <v>60</v>
      </c>
      <c r="Q11" s="69">
        <v>46</v>
      </c>
      <c r="R11" s="69">
        <v>32</v>
      </c>
      <c r="S11" s="69">
        <v>32</v>
      </c>
      <c r="T11" s="69">
        <v>19</v>
      </c>
      <c r="U11" s="70">
        <f t="shared" si="0"/>
        <v>1544</v>
      </c>
      <c r="V11" s="231"/>
    </row>
    <row r="12" spans="1:22" ht="15.75">
      <c r="A12" s="46" t="s">
        <v>15</v>
      </c>
      <c r="B12" s="92" t="s">
        <v>175</v>
      </c>
      <c r="C12" s="158">
        <v>232</v>
      </c>
      <c r="D12" s="69">
        <v>262</v>
      </c>
      <c r="E12" s="69">
        <v>266</v>
      </c>
      <c r="F12" s="69">
        <v>344</v>
      </c>
      <c r="G12" s="69">
        <v>320</v>
      </c>
      <c r="H12" s="69">
        <v>300</v>
      </c>
      <c r="I12" s="69">
        <v>266</v>
      </c>
      <c r="J12" s="69">
        <v>335</v>
      </c>
      <c r="K12" s="69">
        <v>409</v>
      </c>
      <c r="L12" s="69">
        <v>415</v>
      </c>
      <c r="M12" s="69">
        <v>359</v>
      </c>
      <c r="N12" s="69">
        <v>324</v>
      </c>
      <c r="O12" s="69">
        <v>203</v>
      </c>
      <c r="P12" s="69">
        <v>143</v>
      </c>
      <c r="Q12" s="69">
        <v>111</v>
      </c>
      <c r="R12" s="69">
        <v>62</v>
      </c>
      <c r="S12" s="69">
        <v>42</v>
      </c>
      <c r="T12" s="69">
        <v>20</v>
      </c>
      <c r="U12" s="70">
        <f t="shared" si="0"/>
        <v>4413</v>
      </c>
      <c r="V12" s="230">
        <f>U12+U13</f>
        <v>8872</v>
      </c>
    </row>
    <row r="13" spans="1:22" ht="15.75">
      <c r="A13" s="74"/>
      <c r="B13" s="92" t="s">
        <v>176</v>
      </c>
      <c r="C13" s="158">
        <v>230</v>
      </c>
      <c r="D13" s="69">
        <v>222</v>
      </c>
      <c r="E13" s="69">
        <v>258</v>
      </c>
      <c r="F13" s="69">
        <v>259</v>
      </c>
      <c r="G13" s="69">
        <v>315</v>
      </c>
      <c r="H13" s="69">
        <v>298</v>
      </c>
      <c r="I13" s="69">
        <v>298</v>
      </c>
      <c r="J13" s="69">
        <v>300</v>
      </c>
      <c r="K13" s="69">
        <v>408</v>
      </c>
      <c r="L13" s="69">
        <v>451</v>
      </c>
      <c r="M13" s="69">
        <v>370</v>
      </c>
      <c r="N13" s="69">
        <v>315</v>
      </c>
      <c r="O13" s="69">
        <v>234</v>
      </c>
      <c r="P13" s="69">
        <v>178</v>
      </c>
      <c r="Q13" s="69">
        <v>145</v>
      </c>
      <c r="R13" s="69">
        <v>83</v>
      </c>
      <c r="S13" s="69">
        <v>54</v>
      </c>
      <c r="T13" s="69">
        <v>41</v>
      </c>
      <c r="U13" s="70">
        <f t="shared" si="0"/>
        <v>4459</v>
      </c>
      <c r="V13" s="231"/>
    </row>
    <row r="14" spans="1:22" ht="15.75">
      <c r="A14" s="46" t="s">
        <v>16</v>
      </c>
      <c r="B14" s="92" t="s">
        <v>175</v>
      </c>
      <c r="C14" s="69">
        <v>338</v>
      </c>
      <c r="D14" s="69">
        <v>376</v>
      </c>
      <c r="E14" s="69">
        <v>399</v>
      </c>
      <c r="F14" s="69">
        <v>432</v>
      </c>
      <c r="G14" s="69">
        <v>399</v>
      </c>
      <c r="H14" s="69">
        <v>423</v>
      </c>
      <c r="I14" s="69">
        <v>403</v>
      </c>
      <c r="J14" s="69">
        <v>470</v>
      </c>
      <c r="K14" s="69">
        <v>468</v>
      </c>
      <c r="L14" s="69">
        <v>458</v>
      </c>
      <c r="M14" s="69">
        <v>378</v>
      </c>
      <c r="N14" s="69">
        <v>319</v>
      </c>
      <c r="O14" s="69">
        <v>223</v>
      </c>
      <c r="P14" s="69">
        <v>165</v>
      </c>
      <c r="Q14" s="69">
        <v>125</v>
      </c>
      <c r="R14" s="69">
        <v>73</v>
      </c>
      <c r="S14" s="69">
        <v>42</v>
      </c>
      <c r="T14" s="69">
        <v>38</v>
      </c>
      <c r="U14" s="70">
        <f t="shared" si="0"/>
        <v>5529</v>
      </c>
      <c r="V14" s="230">
        <f>U14+U15</f>
        <v>10910</v>
      </c>
    </row>
    <row r="15" spans="1:22" ht="15.75">
      <c r="A15" s="93"/>
      <c r="B15" s="92" t="s">
        <v>176</v>
      </c>
      <c r="C15" s="69">
        <v>304</v>
      </c>
      <c r="D15" s="69">
        <v>340</v>
      </c>
      <c r="E15" s="69">
        <v>327</v>
      </c>
      <c r="F15" s="69">
        <v>391</v>
      </c>
      <c r="G15" s="69">
        <v>391</v>
      </c>
      <c r="H15" s="69">
        <v>376</v>
      </c>
      <c r="I15" s="69">
        <v>383</v>
      </c>
      <c r="J15" s="69">
        <v>456</v>
      </c>
      <c r="K15" s="69">
        <v>450</v>
      </c>
      <c r="L15" s="69">
        <v>487</v>
      </c>
      <c r="M15" s="69">
        <v>396</v>
      </c>
      <c r="N15" s="69">
        <v>343</v>
      </c>
      <c r="O15" s="69">
        <v>247</v>
      </c>
      <c r="P15" s="69">
        <v>177</v>
      </c>
      <c r="Q15" s="69">
        <v>130</v>
      </c>
      <c r="R15" s="69">
        <v>80</v>
      </c>
      <c r="S15" s="69">
        <v>52</v>
      </c>
      <c r="T15" s="69">
        <v>51</v>
      </c>
      <c r="U15" s="70">
        <f t="shared" si="0"/>
        <v>5381</v>
      </c>
      <c r="V15" s="231"/>
    </row>
    <row r="16" spans="1:22" ht="15.75">
      <c r="A16" s="46" t="s">
        <v>17</v>
      </c>
      <c r="B16" s="92" t="s">
        <v>175</v>
      </c>
      <c r="C16" s="69">
        <v>231</v>
      </c>
      <c r="D16" s="69">
        <v>216</v>
      </c>
      <c r="E16" s="69">
        <v>260</v>
      </c>
      <c r="F16" s="69">
        <v>270</v>
      </c>
      <c r="G16" s="69">
        <v>258</v>
      </c>
      <c r="H16" s="69">
        <v>296</v>
      </c>
      <c r="I16" s="69">
        <v>282</v>
      </c>
      <c r="J16" s="69">
        <v>339</v>
      </c>
      <c r="K16" s="69">
        <v>347</v>
      </c>
      <c r="L16" s="69">
        <v>338</v>
      </c>
      <c r="M16" s="69">
        <v>272</v>
      </c>
      <c r="N16" s="69">
        <v>230</v>
      </c>
      <c r="O16" s="69">
        <v>149</v>
      </c>
      <c r="P16" s="69">
        <v>126</v>
      </c>
      <c r="Q16" s="69">
        <v>89</v>
      </c>
      <c r="R16" s="69">
        <v>58</v>
      </c>
      <c r="S16" s="69">
        <v>28</v>
      </c>
      <c r="T16" s="69">
        <v>30</v>
      </c>
      <c r="U16" s="70">
        <f t="shared" si="0"/>
        <v>3819</v>
      </c>
      <c r="V16" s="230">
        <f>U16+U17</f>
        <v>7544</v>
      </c>
    </row>
    <row r="17" spans="1:22" ht="15.75">
      <c r="A17" s="93"/>
      <c r="B17" s="92" t="s">
        <v>176</v>
      </c>
      <c r="C17" s="69">
        <v>214</v>
      </c>
      <c r="D17" s="69">
        <v>202</v>
      </c>
      <c r="E17" s="69">
        <v>240</v>
      </c>
      <c r="F17" s="69">
        <v>247</v>
      </c>
      <c r="G17" s="69">
        <v>268</v>
      </c>
      <c r="H17" s="69">
        <v>231</v>
      </c>
      <c r="I17" s="69">
        <v>255</v>
      </c>
      <c r="J17" s="69">
        <v>297</v>
      </c>
      <c r="K17" s="69">
        <v>346</v>
      </c>
      <c r="L17" s="69">
        <v>347</v>
      </c>
      <c r="M17" s="69">
        <v>284</v>
      </c>
      <c r="N17" s="69">
        <v>221</v>
      </c>
      <c r="O17" s="69">
        <v>175</v>
      </c>
      <c r="P17" s="69">
        <v>153</v>
      </c>
      <c r="Q17" s="69">
        <v>91</v>
      </c>
      <c r="R17" s="69">
        <v>79</v>
      </c>
      <c r="S17" s="69">
        <v>42</v>
      </c>
      <c r="T17" s="69">
        <v>33</v>
      </c>
      <c r="U17" s="70">
        <f t="shared" si="0"/>
        <v>3725</v>
      </c>
      <c r="V17" s="231"/>
    </row>
    <row r="18" spans="1:22" ht="15.75">
      <c r="A18" s="94" t="s">
        <v>18</v>
      </c>
      <c r="B18" s="92" t="s">
        <v>175</v>
      </c>
      <c r="C18" s="69">
        <v>156</v>
      </c>
      <c r="D18" s="69">
        <v>150</v>
      </c>
      <c r="E18" s="69">
        <v>179</v>
      </c>
      <c r="F18" s="69">
        <v>232</v>
      </c>
      <c r="G18" s="69">
        <v>205</v>
      </c>
      <c r="H18" s="69">
        <v>200</v>
      </c>
      <c r="I18" s="69">
        <v>214</v>
      </c>
      <c r="J18" s="69">
        <v>214</v>
      </c>
      <c r="K18" s="69">
        <v>222</v>
      </c>
      <c r="L18" s="69">
        <v>256</v>
      </c>
      <c r="M18" s="69">
        <v>247</v>
      </c>
      <c r="N18" s="69">
        <v>193</v>
      </c>
      <c r="O18" s="69">
        <v>151</v>
      </c>
      <c r="P18" s="69">
        <v>98</v>
      </c>
      <c r="Q18" s="69">
        <v>80</v>
      </c>
      <c r="R18" s="69">
        <v>55</v>
      </c>
      <c r="S18" s="69">
        <v>31</v>
      </c>
      <c r="T18" s="69">
        <v>20</v>
      </c>
      <c r="U18" s="70">
        <f t="shared" si="0"/>
        <v>2903</v>
      </c>
      <c r="V18" s="230">
        <f>U18+U19</f>
        <v>5738</v>
      </c>
    </row>
    <row r="19" spans="1:22" ht="15.75">
      <c r="A19" s="95"/>
      <c r="B19" s="92" t="s">
        <v>176</v>
      </c>
      <c r="C19" s="69">
        <v>147</v>
      </c>
      <c r="D19" s="69">
        <v>153</v>
      </c>
      <c r="E19" s="69">
        <v>158</v>
      </c>
      <c r="F19" s="69">
        <v>204</v>
      </c>
      <c r="G19" s="69">
        <v>195</v>
      </c>
      <c r="H19" s="69">
        <v>187</v>
      </c>
      <c r="I19" s="69">
        <v>182</v>
      </c>
      <c r="J19" s="69">
        <v>184</v>
      </c>
      <c r="K19" s="69">
        <v>225</v>
      </c>
      <c r="L19" s="69">
        <v>246</v>
      </c>
      <c r="M19" s="69">
        <v>242</v>
      </c>
      <c r="N19" s="69">
        <v>202</v>
      </c>
      <c r="O19" s="69">
        <v>164</v>
      </c>
      <c r="P19" s="69">
        <v>123</v>
      </c>
      <c r="Q19" s="69">
        <v>90</v>
      </c>
      <c r="R19" s="69">
        <v>52</v>
      </c>
      <c r="S19" s="69">
        <v>42</v>
      </c>
      <c r="T19" s="69">
        <v>39</v>
      </c>
      <c r="U19" s="70">
        <f t="shared" si="0"/>
        <v>2835</v>
      </c>
      <c r="V19" s="231"/>
    </row>
    <row r="20" spans="1:22" ht="15.75">
      <c r="A20" s="46" t="s">
        <v>19</v>
      </c>
      <c r="B20" s="92" t="s">
        <v>175</v>
      </c>
      <c r="C20" s="69">
        <v>246</v>
      </c>
      <c r="D20" s="69">
        <v>283</v>
      </c>
      <c r="E20" s="69">
        <v>300</v>
      </c>
      <c r="F20" s="69">
        <v>357</v>
      </c>
      <c r="G20" s="69">
        <v>376</v>
      </c>
      <c r="H20" s="69">
        <v>398</v>
      </c>
      <c r="I20" s="69">
        <v>365</v>
      </c>
      <c r="J20" s="69">
        <v>414</v>
      </c>
      <c r="K20" s="69">
        <v>494</v>
      </c>
      <c r="L20" s="69">
        <v>446</v>
      </c>
      <c r="M20" s="69">
        <v>446</v>
      </c>
      <c r="N20" s="69">
        <v>307</v>
      </c>
      <c r="O20" s="69">
        <v>258</v>
      </c>
      <c r="P20" s="69">
        <v>178</v>
      </c>
      <c r="Q20" s="69">
        <v>135</v>
      </c>
      <c r="R20" s="69">
        <v>81</v>
      </c>
      <c r="S20" s="69">
        <v>40</v>
      </c>
      <c r="T20" s="69">
        <v>35</v>
      </c>
      <c r="U20" s="70">
        <f t="shared" si="0"/>
        <v>5159</v>
      </c>
      <c r="V20" s="230">
        <f>U20+U21</f>
        <v>10386</v>
      </c>
    </row>
    <row r="21" spans="1:22" ht="15.75">
      <c r="A21" s="93"/>
      <c r="B21" s="92" t="s">
        <v>176</v>
      </c>
      <c r="C21" s="69">
        <v>241</v>
      </c>
      <c r="D21" s="69">
        <v>290</v>
      </c>
      <c r="E21" s="69">
        <v>289</v>
      </c>
      <c r="F21" s="69">
        <v>318</v>
      </c>
      <c r="G21" s="69">
        <v>373</v>
      </c>
      <c r="H21" s="69">
        <v>346</v>
      </c>
      <c r="I21" s="69">
        <v>337</v>
      </c>
      <c r="J21" s="69">
        <v>418</v>
      </c>
      <c r="K21" s="69">
        <v>451</v>
      </c>
      <c r="L21" s="69">
        <v>480</v>
      </c>
      <c r="M21" s="69">
        <v>435</v>
      </c>
      <c r="N21" s="69">
        <v>360</v>
      </c>
      <c r="O21" s="69">
        <v>297</v>
      </c>
      <c r="P21" s="69">
        <v>216</v>
      </c>
      <c r="Q21" s="69">
        <v>158</v>
      </c>
      <c r="R21" s="69">
        <v>92</v>
      </c>
      <c r="S21" s="69">
        <v>76</v>
      </c>
      <c r="T21" s="69">
        <v>50</v>
      </c>
      <c r="U21" s="70">
        <f t="shared" si="0"/>
        <v>5227</v>
      </c>
      <c r="V21" s="231"/>
    </row>
    <row r="22" spans="1:22" ht="15.75">
      <c r="A22" s="46" t="s">
        <v>20</v>
      </c>
      <c r="B22" s="68" t="s">
        <v>175</v>
      </c>
      <c r="C22" s="69">
        <v>211</v>
      </c>
      <c r="D22" s="69">
        <v>217</v>
      </c>
      <c r="E22" s="69">
        <v>220</v>
      </c>
      <c r="F22" s="69">
        <v>261</v>
      </c>
      <c r="G22" s="69">
        <v>261</v>
      </c>
      <c r="H22" s="69">
        <v>250</v>
      </c>
      <c r="I22" s="69">
        <v>242</v>
      </c>
      <c r="J22" s="69">
        <v>280</v>
      </c>
      <c r="K22" s="69">
        <v>319</v>
      </c>
      <c r="L22" s="69">
        <v>288</v>
      </c>
      <c r="M22" s="69">
        <v>271</v>
      </c>
      <c r="N22" s="69">
        <v>221</v>
      </c>
      <c r="O22" s="69">
        <v>138</v>
      </c>
      <c r="P22" s="69">
        <v>124</v>
      </c>
      <c r="Q22" s="69">
        <v>79</v>
      </c>
      <c r="R22" s="69">
        <v>62</v>
      </c>
      <c r="S22" s="69">
        <v>29</v>
      </c>
      <c r="T22" s="69">
        <v>22</v>
      </c>
      <c r="U22" s="70">
        <f t="shared" si="0"/>
        <v>3495</v>
      </c>
      <c r="V22" s="230">
        <f>U22+U23</f>
        <v>7048</v>
      </c>
    </row>
    <row r="23" spans="1:22" ht="15.75">
      <c r="A23" s="93"/>
      <c r="B23" s="92" t="s">
        <v>176</v>
      </c>
      <c r="C23" s="69">
        <v>190</v>
      </c>
      <c r="D23" s="69">
        <v>208</v>
      </c>
      <c r="E23" s="69">
        <v>200</v>
      </c>
      <c r="F23" s="69">
        <v>222</v>
      </c>
      <c r="G23" s="69">
        <v>272</v>
      </c>
      <c r="H23" s="69">
        <v>223</v>
      </c>
      <c r="I23" s="69">
        <v>255</v>
      </c>
      <c r="J23" s="69">
        <v>282</v>
      </c>
      <c r="K23" s="69">
        <v>334</v>
      </c>
      <c r="L23" s="69">
        <v>332</v>
      </c>
      <c r="M23" s="69">
        <v>271</v>
      </c>
      <c r="N23" s="69">
        <v>208</v>
      </c>
      <c r="O23" s="69">
        <v>167</v>
      </c>
      <c r="P23" s="69">
        <v>140</v>
      </c>
      <c r="Q23" s="69">
        <v>99</v>
      </c>
      <c r="R23" s="69">
        <v>57</v>
      </c>
      <c r="S23" s="69">
        <v>54</v>
      </c>
      <c r="T23" s="69">
        <v>39</v>
      </c>
      <c r="U23" s="70">
        <f t="shared" si="0"/>
        <v>3553</v>
      </c>
      <c r="V23" s="231"/>
    </row>
    <row r="24" spans="1:22" ht="15.75">
      <c r="A24" s="46" t="s">
        <v>21</v>
      </c>
      <c r="B24" s="92" t="s">
        <v>175</v>
      </c>
      <c r="C24" s="69">
        <v>251</v>
      </c>
      <c r="D24" s="69">
        <v>289</v>
      </c>
      <c r="E24" s="69">
        <v>295</v>
      </c>
      <c r="F24" s="69">
        <v>343</v>
      </c>
      <c r="G24" s="69">
        <v>340</v>
      </c>
      <c r="H24" s="69">
        <v>351</v>
      </c>
      <c r="I24" s="69">
        <v>365</v>
      </c>
      <c r="J24" s="69">
        <v>400</v>
      </c>
      <c r="K24" s="69">
        <v>435</v>
      </c>
      <c r="L24" s="69">
        <v>409</v>
      </c>
      <c r="M24" s="69">
        <v>384</v>
      </c>
      <c r="N24" s="69">
        <v>262</v>
      </c>
      <c r="O24" s="69">
        <v>212</v>
      </c>
      <c r="P24" s="69">
        <v>134</v>
      </c>
      <c r="Q24" s="69">
        <v>101</v>
      </c>
      <c r="R24" s="69">
        <v>62</v>
      </c>
      <c r="S24" s="69">
        <v>42</v>
      </c>
      <c r="T24" s="70">
        <v>43</v>
      </c>
      <c r="U24" s="70">
        <f t="shared" si="0"/>
        <v>4718</v>
      </c>
      <c r="V24" s="230">
        <f>U24+U25</f>
        <v>9486</v>
      </c>
    </row>
    <row r="25" spans="1:22" ht="15.75">
      <c r="A25" s="93"/>
      <c r="B25" s="92" t="s">
        <v>176</v>
      </c>
      <c r="C25" s="69">
        <v>255</v>
      </c>
      <c r="D25" s="69">
        <v>279</v>
      </c>
      <c r="E25" s="69">
        <v>285</v>
      </c>
      <c r="F25" s="69">
        <v>338</v>
      </c>
      <c r="G25" s="69">
        <v>386</v>
      </c>
      <c r="H25" s="69">
        <v>349</v>
      </c>
      <c r="I25" s="69">
        <v>335</v>
      </c>
      <c r="J25" s="69">
        <v>383</v>
      </c>
      <c r="K25" s="69">
        <v>417</v>
      </c>
      <c r="L25" s="69">
        <v>427</v>
      </c>
      <c r="M25" s="69">
        <v>346</v>
      </c>
      <c r="N25" s="69">
        <v>282</v>
      </c>
      <c r="O25" s="69">
        <v>218</v>
      </c>
      <c r="P25" s="69">
        <v>184</v>
      </c>
      <c r="Q25" s="69">
        <v>122</v>
      </c>
      <c r="R25" s="69">
        <v>87</v>
      </c>
      <c r="S25" s="69">
        <v>45</v>
      </c>
      <c r="T25" s="70">
        <v>30</v>
      </c>
      <c r="U25" s="70">
        <f t="shared" si="0"/>
        <v>4768</v>
      </c>
      <c r="V25" s="231"/>
    </row>
    <row r="26" spans="1:22" ht="15.75">
      <c r="A26" s="46" t="s">
        <v>22</v>
      </c>
      <c r="B26" s="92" t="s">
        <v>175</v>
      </c>
      <c r="C26" s="69">
        <v>304</v>
      </c>
      <c r="D26" s="69">
        <v>360</v>
      </c>
      <c r="E26" s="69">
        <v>351</v>
      </c>
      <c r="F26" s="69">
        <v>402</v>
      </c>
      <c r="G26" s="69">
        <v>436</v>
      </c>
      <c r="H26" s="69">
        <v>435</v>
      </c>
      <c r="I26" s="69">
        <v>439</v>
      </c>
      <c r="J26" s="69">
        <v>441</v>
      </c>
      <c r="K26" s="69">
        <v>509</v>
      </c>
      <c r="L26" s="69">
        <v>522</v>
      </c>
      <c r="M26" s="69">
        <v>449</v>
      </c>
      <c r="N26" s="69">
        <v>352</v>
      </c>
      <c r="O26" s="69">
        <v>205</v>
      </c>
      <c r="P26" s="69">
        <v>184</v>
      </c>
      <c r="Q26" s="69">
        <v>100</v>
      </c>
      <c r="R26" s="69">
        <v>75</v>
      </c>
      <c r="S26" s="69">
        <v>48</v>
      </c>
      <c r="T26" s="69">
        <v>15</v>
      </c>
      <c r="U26" s="70">
        <f t="shared" si="0"/>
        <v>5627</v>
      </c>
      <c r="V26" s="230">
        <f>U26+U27</f>
        <v>11201</v>
      </c>
    </row>
    <row r="27" spans="1:22" ht="15.75">
      <c r="A27" s="93"/>
      <c r="B27" s="92" t="s">
        <v>176</v>
      </c>
      <c r="C27" s="69">
        <v>313</v>
      </c>
      <c r="D27" s="69">
        <v>318</v>
      </c>
      <c r="E27" s="69">
        <v>342</v>
      </c>
      <c r="F27" s="69">
        <v>406</v>
      </c>
      <c r="G27" s="69">
        <v>401</v>
      </c>
      <c r="H27" s="69">
        <v>412</v>
      </c>
      <c r="I27" s="69">
        <v>384</v>
      </c>
      <c r="J27" s="69">
        <v>437</v>
      </c>
      <c r="K27" s="69">
        <v>514</v>
      </c>
      <c r="L27" s="69">
        <v>520</v>
      </c>
      <c r="M27" s="69">
        <v>434</v>
      </c>
      <c r="N27" s="69">
        <v>344</v>
      </c>
      <c r="O27" s="69">
        <v>256</v>
      </c>
      <c r="P27" s="69">
        <v>191</v>
      </c>
      <c r="Q27" s="69">
        <v>130</v>
      </c>
      <c r="R27" s="69">
        <v>80</v>
      </c>
      <c r="S27" s="69">
        <v>59</v>
      </c>
      <c r="T27" s="69">
        <v>33</v>
      </c>
      <c r="U27" s="70">
        <f t="shared" si="0"/>
        <v>5574</v>
      </c>
      <c r="V27" s="231"/>
    </row>
    <row r="28" spans="1:22" ht="15.75">
      <c r="A28" s="46" t="s">
        <v>23</v>
      </c>
      <c r="B28" s="92" t="s">
        <v>175</v>
      </c>
      <c r="C28" s="69">
        <v>197</v>
      </c>
      <c r="D28" s="69">
        <v>215</v>
      </c>
      <c r="E28" s="69">
        <v>230</v>
      </c>
      <c r="F28" s="69">
        <v>245</v>
      </c>
      <c r="G28" s="69">
        <v>244</v>
      </c>
      <c r="H28" s="69">
        <v>262</v>
      </c>
      <c r="I28" s="69">
        <v>274</v>
      </c>
      <c r="J28" s="69">
        <v>263</v>
      </c>
      <c r="K28" s="69">
        <v>290</v>
      </c>
      <c r="L28" s="69">
        <v>307</v>
      </c>
      <c r="M28" s="69">
        <v>295</v>
      </c>
      <c r="N28" s="69">
        <v>243</v>
      </c>
      <c r="O28" s="69">
        <v>161</v>
      </c>
      <c r="P28" s="69">
        <v>109</v>
      </c>
      <c r="Q28" s="69">
        <v>71</v>
      </c>
      <c r="R28" s="69">
        <v>55</v>
      </c>
      <c r="S28" s="69">
        <v>30</v>
      </c>
      <c r="T28" s="69">
        <v>15</v>
      </c>
      <c r="U28" s="70">
        <f t="shared" si="0"/>
        <v>3506</v>
      </c>
      <c r="V28" s="230">
        <f>U28+U29</f>
        <v>6826</v>
      </c>
    </row>
    <row r="29" spans="1:22" ht="15.75">
      <c r="A29" s="93"/>
      <c r="B29" s="92" t="s">
        <v>176</v>
      </c>
      <c r="C29" s="69">
        <v>208</v>
      </c>
      <c r="D29" s="69">
        <v>192</v>
      </c>
      <c r="E29" s="69">
        <v>240</v>
      </c>
      <c r="F29" s="69">
        <v>233</v>
      </c>
      <c r="G29" s="69">
        <v>251</v>
      </c>
      <c r="H29" s="69">
        <v>222</v>
      </c>
      <c r="I29" s="69">
        <v>241</v>
      </c>
      <c r="J29" s="69">
        <v>228</v>
      </c>
      <c r="K29" s="69">
        <v>277</v>
      </c>
      <c r="L29" s="69">
        <v>297</v>
      </c>
      <c r="M29" s="69">
        <v>276</v>
      </c>
      <c r="N29" s="69">
        <v>192</v>
      </c>
      <c r="O29" s="69">
        <v>160</v>
      </c>
      <c r="P29" s="69">
        <v>114</v>
      </c>
      <c r="Q29" s="69">
        <v>76</v>
      </c>
      <c r="R29" s="69">
        <v>60</v>
      </c>
      <c r="S29" s="69">
        <v>37</v>
      </c>
      <c r="T29" s="69">
        <v>16</v>
      </c>
      <c r="U29" s="70">
        <f t="shared" si="0"/>
        <v>3320</v>
      </c>
      <c r="V29" s="231"/>
    </row>
    <row r="30" spans="1:22" ht="15.75">
      <c r="A30" s="46" t="s">
        <v>24</v>
      </c>
      <c r="B30" s="92" t="s">
        <v>175</v>
      </c>
      <c r="C30" s="69">
        <v>318</v>
      </c>
      <c r="D30" s="69">
        <v>391</v>
      </c>
      <c r="E30" s="69">
        <v>394</v>
      </c>
      <c r="F30" s="69">
        <v>431</v>
      </c>
      <c r="G30" s="69">
        <v>443</v>
      </c>
      <c r="H30" s="69">
        <v>475</v>
      </c>
      <c r="I30" s="69">
        <v>476</v>
      </c>
      <c r="J30" s="69">
        <v>495</v>
      </c>
      <c r="K30" s="69">
        <v>569</v>
      </c>
      <c r="L30" s="69">
        <v>603</v>
      </c>
      <c r="M30" s="69">
        <v>509</v>
      </c>
      <c r="N30" s="69">
        <v>429</v>
      </c>
      <c r="O30" s="69">
        <v>328</v>
      </c>
      <c r="P30" s="69">
        <f>47+73+50+59+48</f>
        <v>277</v>
      </c>
      <c r="Q30" s="69">
        <f>69+31+41+43+13</f>
        <v>197</v>
      </c>
      <c r="R30" s="69">
        <f>28+25+18+16+20</f>
        <v>107</v>
      </c>
      <c r="S30" s="69">
        <f>19+13+19+7+15</f>
        <v>73</v>
      </c>
      <c r="T30" s="69">
        <f>12+8+4+7+5+3+5+5+3+1+2+0+4+0+1</f>
        <v>60</v>
      </c>
      <c r="U30" s="70">
        <f t="shared" si="0"/>
        <v>6575</v>
      </c>
      <c r="V30" s="230">
        <f>U30+U31</f>
        <v>13252</v>
      </c>
    </row>
    <row r="31" spans="1:22" ht="15.75">
      <c r="A31" s="93"/>
      <c r="B31" s="92" t="s">
        <v>176</v>
      </c>
      <c r="C31" s="69">
        <v>319</v>
      </c>
      <c r="D31" s="69">
        <v>407</v>
      </c>
      <c r="E31" s="69">
        <v>368</v>
      </c>
      <c r="F31" s="69">
        <v>370</v>
      </c>
      <c r="G31" s="69">
        <v>457</v>
      </c>
      <c r="H31" s="69">
        <v>431</v>
      </c>
      <c r="I31" s="69">
        <v>465</v>
      </c>
      <c r="J31" s="69">
        <v>458</v>
      </c>
      <c r="K31" s="69">
        <v>538</v>
      </c>
      <c r="L31" s="69">
        <v>576</v>
      </c>
      <c r="M31" s="69">
        <v>579</v>
      </c>
      <c r="N31" s="69">
        <v>501</v>
      </c>
      <c r="O31" s="69">
        <v>374</v>
      </c>
      <c r="P31" s="69">
        <f>69+66+69+55+54</f>
        <v>313</v>
      </c>
      <c r="Q31" s="69">
        <f>37+38+47+32+34</f>
        <v>188</v>
      </c>
      <c r="R31" s="69">
        <f>33+29+33+32+30</f>
        <v>157</v>
      </c>
      <c r="S31" s="69">
        <f>25+24+13+14+17</f>
        <v>93</v>
      </c>
      <c r="T31" s="69">
        <v>83</v>
      </c>
      <c r="U31" s="70">
        <f t="shared" si="0"/>
        <v>6677</v>
      </c>
      <c r="V31" s="231"/>
    </row>
    <row r="32" spans="1:22" ht="15.75">
      <c r="A32" s="234" t="s">
        <v>11</v>
      </c>
      <c r="B32" s="96" t="s">
        <v>175</v>
      </c>
      <c r="C32" s="97">
        <f>C6+C8+C10+C12+C14+C16+C18+C20+C22+C24+C26+C28+C30</f>
        <v>2961</v>
      </c>
      <c r="D32" s="97">
        <f t="shared" ref="D32:T32" si="1">D6+D8+D10+D12+D14+D16+D18+D20+D22+D24+D26+D28+D30</f>
        <v>3341</v>
      </c>
      <c r="E32" s="97">
        <f t="shared" si="1"/>
        <v>3505</v>
      </c>
      <c r="F32" s="97">
        <f t="shared" si="1"/>
        <v>3966</v>
      </c>
      <c r="G32" s="97">
        <f t="shared" si="1"/>
        <v>4022</v>
      </c>
      <c r="H32" s="97">
        <f t="shared" si="1"/>
        <v>4110</v>
      </c>
      <c r="I32" s="97">
        <f t="shared" si="1"/>
        <v>4019</v>
      </c>
      <c r="J32" s="97">
        <f t="shared" si="1"/>
        <v>4359</v>
      </c>
      <c r="K32" s="97">
        <f t="shared" si="1"/>
        <v>4913</v>
      </c>
      <c r="L32" s="97">
        <f t="shared" si="1"/>
        <v>4912</v>
      </c>
      <c r="M32" s="97">
        <f t="shared" si="1"/>
        <v>4355</v>
      </c>
      <c r="N32" s="97">
        <f t="shared" si="1"/>
        <v>3484</v>
      </c>
      <c r="O32" s="97">
        <f t="shared" si="1"/>
        <v>2449</v>
      </c>
      <c r="P32" s="97">
        <f t="shared" si="1"/>
        <v>1826</v>
      </c>
      <c r="Q32" s="97">
        <f t="shared" si="1"/>
        <v>1286</v>
      </c>
      <c r="R32" s="97">
        <f t="shared" si="1"/>
        <v>818</v>
      </c>
      <c r="S32" s="97">
        <f t="shared" si="1"/>
        <v>478</v>
      </c>
      <c r="T32" s="97">
        <f t="shared" si="1"/>
        <v>360</v>
      </c>
      <c r="U32" s="97">
        <f>U6+U8+U10+U12+U14+U16+U18+U20+U22+U24+U26+U28+U30</f>
        <v>55164</v>
      </c>
      <c r="V32" s="230">
        <f>U32+U33</f>
        <v>110063</v>
      </c>
    </row>
    <row r="33" spans="1:22" ht="15.75">
      <c r="A33" s="235"/>
      <c r="B33" s="98" t="s">
        <v>176</v>
      </c>
      <c r="C33" s="97">
        <f>C7+C9+C11+C13+C15+C17+C19+C21+C23+C25+C27+C29+C31</f>
        <v>2923</v>
      </c>
      <c r="D33" s="97">
        <f t="shared" ref="D33:U33" si="2">D7+D9+D11+D13+D15+D17+D19+D21+D23+D25+D27+D29+D31</f>
        <v>3165</v>
      </c>
      <c r="E33" s="97">
        <f t="shared" si="2"/>
        <v>3290</v>
      </c>
      <c r="F33" s="97">
        <f t="shared" si="2"/>
        <v>3598</v>
      </c>
      <c r="G33" s="97">
        <f t="shared" si="2"/>
        <v>4054</v>
      </c>
      <c r="H33" s="97">
        <f t="shared" si="2"/>
        <v>3749</v>
      </c>
      <c r="I33" s="97">
        <f t="shared" si="2"/>
        <v>3726</v>
      </c>
      <c r="J33" s="97">
        <f t="shared" si="2"/>
        <v>4187</v>
      </c>
      <c r="K33" s="97">
        <f t="shared" si="2"/>
        <v>4812</v>
      </c>
      <c r="L33" s="97">
        <f t="shared" si="2"/>
        <v>5044</v>
      </c>
      <c r="M33" s="97">
        <f t="shared" si="2"/>
        <v>4370</v>
      </c>
      <c r="N33" s="97">
        <f t="shared" si="2"/>
        <v>3557</v>
      </c>
      <c r="O33" s="97">
        <f t="shared" si="2"/>
        <v>2712</v>
      </c>
      <c r="P33" s="97">
        <f t="shared" si="2"/>
        <v>2111</v>
      </c>
      <c r="Q33" s="97">
        <f t="shared" si="2"/>
        <v>1450</v>
      </c>
      <c r="R33" s="97">
        <f t="shared" si="2"/>
        <v>985</v>
      </c>
      <c r="S33" s="97">
        <f t="shared" si="2"/>
        <v>659</v>
      </c>
      <c r="T33" s="97">
        <f t="shared" si="2"/>
        <v>507</v>
      </c>
      <c r="U33" s="97">
        <f t="shared" si="2"/>
        <v>54899</v>
      </c>
      <c r="V33" s="231"/>
    </row>
    <row r="34" spans="1:22" ht="15.75">
      <c r="A34" s="186"/>
      <c r="B34" s="187"/>
      <c r="C34" s="97">
        <f t="shared" ref="C34:U34" si="3">SUM(C32:C33)</f>
        <v>5884</v>
      </c>
      <c r="D34" s="97">
        <f t="shared" si="3"/>
        <v>6506</v>
      </c>
      <c r="E34" s="97">
        <f t="shared" si="3"/>
        <v>6795</v>
      </c>
      <c r="F34" s="97">
        <f t="shared" si="3"/>
        <v>7564</v>
      </c>
      <c r="G34" s="97">
        <f t="shared" si="3"/>
        <v>8076</v>
      </c>
      <c r="H34" s="97">
        <f t="shared" si="3"/>
        <v>7859</v>
      </c>
      <c r="I34" s="97">
        <f t="shared" si="3"/>
        <v>7745</v>
      </c>
      <c r="J34" s="97">
        <f t="shared" si="3"/>
        <v>8546</v>
      </c>
      <c r="K34" s="97">
        <f t="shared" si="3"/>
        <v>9725</v>
      </c>
      <c r="L34" s="97">
        <f t="shared" si="3"/>
        <v>9956</v>
      </c>
      <c r="M34" s="97">
        <f t="shared" si="3"/>
        <v>8725</v>
      </c>
      <c r="N34" s="97">
        <f t="shared" si="3"/>
        <v>7041</v>
      </c>
      <c r="O34" s="97">
        <f t="shared" si="3"/>
        <v>5161</v>
      </c>
      <c r="P34" s="97">
        <f t="shared" si="3"/>
        <v>3937</v>
      </c>
      <c r="Q34" s="97">
        <f t="shared" si="3"/>
        <v>2736</v>
      </c>
      <c r="R34" s="97">
        <f t="shared" si="3"/>
        <v>1803</v>
      </c>
      <c r="S34" s="97">
        <f t="shared" si="3"/>
        <v>1137</v>
      </c>
      <c r="T34" s="97">
        <f t="shared" si="3"/>
        <v>867</v>
      </c>
      <c r="U34" s="97">
        <f t="shared" si="3"/>
        <v>110063</v>
      </c>
      <c r="V34" s="159"/>
    </row>
    <row r="35" spans="1:22" ht="15.75">
      <c r="A35" s="232" t="s">
        <v>245</v>
      </c>
      <c r="B35" s="232"/>
      <c r="C35" s="232"/>
      <c r="D35" s="232"/>
      <c r="E35" s="232"/>
      <c r="F35" s="232"/>
      <c r="G35" s="232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</row>
    <row r="36" spans="1:22" ht="15.75">
      <c r="A36" s="233" t="s">
        <v>25</v>
      </c>
      <c r="B36" s="233"/>
      <c r="C36" s="233"/>
      <c r="D36" s="233"/>
      <c r="E36" s="233"/>
      <c r="F36" s="233"/>
      <c r="G36" s="233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</row>
  </sheetData>
  <mergeCells count="42">
    <mergeCell ref="A1:V1"/>
    <mergeCell ref="A2:V2"/>
    <mergeCell ref="A3:A5"/>
    <mergeCell ref="B3:B5"/>
    <mergeCell ref="C3:U3"/>
    <mergeCell ref="V3:V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T4:T5"/>
    <mergeCell ref="U4:U5"/>
    <mergeCell ref="M4:M5"/>
    <mergeCell ref="N4:N5"/>
    <mergeCell ref="O4:O5"/>
    <mergeCell ref="P4:P5"/>
    <mergeCell ref="Q4:Q5"/>
    <mergeCell ref="A35:G35"/>
    <mergeCell ref="A36:G36"/>
    <mergeCell ref="A32:A33"/>
    <mergeCell ref="R4:R5"/>
    <mergeCell ref="S4:S5"/>
    <mergeCell ref="V30:V31"/>
    <mergeCell ref="V32:V33"/>
    <mergeCell ref="V28:V29"/>
    <mergeCell ref="V6:V7"/>
    <mergeCell ref="V12:V13"/>
    <mergeCell ref="V20:V21"/>
    <mergeCell ref="V14:V15"/>
    <mergeCell ref="V22:V23"/>
    <mergeCell ref="V26:V27"/>
    <mergeCell ref="V24:V25"/>
    <mergeCell ref="V16:V17"/>
    <mergeCell ref="V18:V19"/>
    <mergeCell ref="V8:V9"/>
    <mergeCell ref="V10:V11"/>
  </mergeCells>
  <printOptions horizontalCentered="1"/>
  <pageMargins left="0.23622047244094491" right="0.23622047244094491" top="0.74803149606299213" bottom="0.19685039370078741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0"/>
  <sheetViews>
    <sheetView tabSelected="1" zoomScale="90" zoomScaleNormal="90" workbookViewId="0">
      <selection activeCell="L29" sqref="L29"/>
    </sheetView>
  </sheetViews>
  <sheetFormatPr defaultRowHeight="14.25"/>
  <cols>
    <col min="1" max="1" width="8.125" style="162" bestFit="1" customWidth="1"/>
    <col min="2" max="2" width="10.125" style="162" bestFit="1" customWidth="1"/>
    <col min="3" max="3" width="7.625" style="162" bestFit="1" customWidth="1"/>
    <col min="4" max="4" width="10.125" style="162" bestFit="1" customWidth="1"/>
    <col min="5" max="5" width="7.625" style="162" bestFit="1" customWidth="1"/>
    <col min="6" max="6" width="11.125" style="162" bestFit="1" customWidth="1"/>
    <col min="7" max="7" width="7.625" style="162" bestFit="1" customWidth="1"/>
    <col min="8" max="8" width="6.625" style="162" customWidth="1"/>
    <col min="9" max="16384" width="9" style="162"/>
  </cols>
  <sheetData>
    <row r="1" spans="1:8" ht="21" customHeight="1">
      <c r="A1" s="245" t="s">
        <v>198</v>
      </c>
      <c r="B1" s="245"/>
      <c r="C1" s="245"/>
      <c r="D1" s="245"/>
      <c r="E1" s="245"/>
      <c r="F1" s="245"/>
      <c r="G1" s="245"/>
      <c r="H1" s="161"/>
    </row>
    <row r="2" spans="1:8" ht="21">
      <c r="A2" s="245" t="s">
        <v>178</v>
      </c>
      <c r="B2" s="245"/>
      <c r="C2" s="245"/>
      <c r="D2" s="245"/>
      <c r="E2" s="245"/>
      <c r="F2" s="245"/>
      <c r="G2" s="245"/>
      <c r="H2" s="161"/>
    </row>
    <row r="3" spans="1:8" ht="24" customHeight="1">
      <c r="A3" s="246" t="s">
        <v>199</v>
      </c>
      <c r="B3" s="246"/>
      <c r="C3" s="246"/>
      <c r="D3" s="246"/>
      <c r="E3" s="246"/>
      <c r="F3" s="246"/>
      <c r="G3" s="246"/>
      <c r="H3" s="163"/>
    </row>
    <row r="4" spans="1:8" ht="21">
      <c r="A4" s="252" t="s">
        <v>179</v>
      </c>
      <c r="B4" s="249"/>
      <c r="C4" s="249"/>
      <c r="D4" s="249"/>
      <c r="E4" s="250"/>
      <c r="F4" s="251" t="s">
        <v>11</v>
      </c>
      <c r="G4" s="251"/>
      <c r="H4" s="164"/>
    </row>
    <row r="5" spans="1:8" ht="21">
      <c r="A5" s="253"/>
      <c r="B5" s="165" t="s">
        <v>9</v>
      </c>
      <c r="C5" s="166" t="s">
        <v>180</v>
      </c>
      <c r="D5" s="167" t="s">
        <v>10</v>
      </c>
      <c r="E5" s="166" t="s">
        <v>180</v>
      </c>
      <c r="F5" s="166" t="s">
        <v>181</v>
      </c>
      <c r="G5" s="166" t="s">
        <v>180</v>
      </c>
      <c r="H5" s="164"/>
    </row>
    <row r="6" spans="1:8" ht="21">
      <c r="A6" s="168"/>
      <c r="B6" s="166"/>
      <c r="C6" s="166"/>
      <c r="D6" s="166"/>
      <c r="E6" s="166"/>
      <c r="F6" s="166"/>
      <c r="G6" s="166"/>
      <c r="H6" s="164"/>
    </row>
    <row r="7" spans="1:8" ht="21">
      <c r="A7" s="169" t="s">
        <v>157</v>
      </c>
      <c r="B7" s="160">
        <v>2961</v>
      </c>
      <c r="C7" s="169">
        <f>B7*100/$B$25</f>
        <v>5.3676310637372202</v>
      </c>
      <c r="D7" s="160">
        <v>2923</v>
      </c>
      <c r="E7" s="169">
        <f>D7*100/$D$25</f>
        <v>5.3243228474106994</v>
      </c>
      <c r="F7" s="177">
        <f>B7+D7</f>
        <v>5884</v>
      </c>
      <c r="G7" s="169">
        <f>F7*100/$F$25</f>
        <v>5.346029092428882</v>
      </c>
      <c r="H7" s="170"/>
    </row>
    <row r="8" spans="1:8" ht="21">
      <c r="A8" s="169" t="s">
        <v>182</v>
      </c>
      <c r="B8" s="160">
        <v>3341</v>
      </c>
      <c r="C8" s="169">
        <f t="shared" ref="C8:C25" si="0">B8*100/$B$25</f>
        <v>6.0564861141324053</v>
      </c>
      <c r="D8" s="160">
        <v>3165</v>
      </c>
      <c r="E8" s="169">
        <f t="shared" ref="E8:E25" si="1">D8*100/$D$25</f>
        <v>5.7651323339222937</v>
      </c>
      <c r="F8" s="177">
        <f t="shared" ref="F8:F25" si="2">B8+D8</f>
        <v>6506</v>
      </c>
      <c r="G8" s="169">
        <f t="shared" ref="G8:G25" si="3">F8*100/$F$25</f>
        <v>5.9111599720160273</v>
      </c>
      <c r="H8" s="170"/>
    </row>
    <row r="9" spans="1:8" ht="21">
      <c r="A9" s="169" t="s">
        <v>159</v>
      </c>
      <c r="B9" s="160">
        <v>3505</v>
      </c>
      <c r="C9" s="169">
        <f t="shared" si="0"/>
        <v>6.35378145167138</v>
      </c>
      <c r="D9" s="160">
        <v>3290</v>
      </c>
      <c r="E9" s="169">
        <f t="shared" si="1"/>
        <v>5.9928231843931581</v>
      </c>
      <c r="F9" s="177">
        <f t="shared" si="2"/>
        <v>6795</v>
      </c>
      <c r="G9" s="169">
        <f t="shared" si="3"/>
        <v>6.1737368597984794</v>
      </c>
      <c r="H9" s="170"/>
    </row>
    <row r="10" spans="1:8" ht="21">
      <c r="A10" s="169" t="s">
        <v>183</v>
      </c>
      <c r="B10" s="160">
        <v>3966</v>
      </c>
      <c r="C10" s="169">
        <f t="shared" si="0"/>
        <v>7.1894713943876445</v>
      </c>
      <c r="D10" s="160">
        <v>3598</v>
      </c>
      <c r="E10" s="169">
        <f t="shared" si="1"/>
        <v>6.553853439953369</v>
      </c>
      <c r="F10" s="177">
        <f t="shared" si="2"/>
        <v>7564</v>
      </c>
      <c r="G10" s="169">
        <f t="shared" si="3"/>
        <v>6.8724276096417505</v>
      </c>
      <c r="H10" s="170"/>
    </row>
    <row r="11" spans="1:8" ht="21">
      <c r="A11" s="169" t="s">
        <v>184</v>
      </c>
      <c r="B11" s="160">
        <v>4022</v>
      </c>
      <c r="C11" s="169">
        <f t="shared" si="0"/>
        <v>7.2909868754985139</v>
      </c>
      <c r="D11" s="160">
        <v>4054</v>
      </c>
      <c r="E11" s="169">
        <f t="shared" si="1"/>
        <v>7.3844696624710835</v>
      </c>
      <c r="F11" s="177">
        <f t="shared" si="2"/>
        <v>8076</v>
      </c>
      <c r="G11" s="169">
        <f t="shared" si="3"/>
        <v>7.337615729173292</v>
      </c>
      <c r="H11" s="170"/>
    </row>
    <row r="12" spans="1:8" ht="21">
      <c r="A12" s="169" t="s">
        <v>185</v>
      </c>
      <c r="B12" s="160">
        <v>4110</v>
      </c>
      <c r="C12" s="169">
        <f t="shared" si="0"/>
        <v>7.4505112029584515</v>
      </c>
      <c r="D12" s="160">
        <v>3749</v>
      </c>
      <c r="E12" s="169">
        <f t="shared" si="1"/>
        <v>6.8289039873221737</v>
      </c>
      <c r="F12" s="177">
        <f t="shared" si="2"/>
        <v>7859</v>
      </c>
      <c r="G12" s="169">
        <f t="shared" si="3"/>
        <v>7.1404559206999627</v>
      </c>
      <c r="H12" s="170"/>
    </row>
    <row r="13" spans="1:8" ht="21">
      <c r="A13" s="169" t="s">
        <v>186</v>
      </c>
      <c r="B13" s="160">
        <v>4019</v>
      </c>
      <c r="C13" s="169">
        <f t="shared" si="0"/>
        <v>7.2855485461532883</v>
      </c>
      <c r="D13" s="160">
        <v>3726</v>
      </c>
      <c r="E13" s="169">
        <f t="shared" si="1"/>
        <v>6.7870088708355345</v>
      </c>
      <c r="F13" s="177">
        <f t="shared" si="2"/>
        <v>7745</v>
      </c>
      <c r="G13" s="169">
        <f t="shared" si="3"/>
        <v>7.0368788784605183</v>
      </c>
      <c r="H13" s="170"/>
    </row>
    <row r="14" spans="1:8" ht="21">
      <c r="A14" s="169" t="s">
        <v>187</v>
      </c>
      <c r="B14" s="160">
        <v>4359</v>
      </c>
      <c r="C14" s="169">
        <f t="shared" si="0"/>
        <v>7.9018925386121381</v>
      </c>
      <c r="D14" s="160">
        <v>4187</v>
      </c>
      <c r="E14" s="169">
        <f t="shared" si="1"/>
        <v>7.6267327273720831</v>
      </c>
      <c r="F14" s="177">
        <f t="shared" si="2"/>
        <v>8546</v>
      </c>
      <c r="G14" s="169">
        <f t="shared" si="3"/>
        <v>7.764643885774511</v>
      </c>
      <c r="H14" s="170"/>
    </row>
    <row r="15" spans="1:8" ht="21">
      <c r="A15" s="169" t="s">
        <v>188</v>
      </c>
      <c r="B15" s="160">
        <v>4913</v>
      </c>
      <c r="C15" s="169">
        <f t="shared" si="0"/>
        <v>8.9061706910303826</v>
      </c>
      <c r="D15" s="160">
        <v>4812</v>
      </c>
      <c r="E15" s="169">
        <f t="shared" si="1"/>
        <v>8.7651869797264066</v>
      </c>
      <c r="F15" s="177">
        <f t="shared" si="2"/>
        <v>9725</v>
      </c>
      <c r="G15" s="169">
        <f t="shared" si="3"/>
        <v>8.8358485594614002</v>
      </c>
      <c r="H15" s="170"/>
    </row>
    <row r="16" spans="1:8" ht="21">
      <c r="A16" s="169" t="s">
        <v>189</v>
      </c>
      <c r="B16" s="160">
        <v>4912</v>
      </c>
      <c r="C16" s="169">
        <f t="shared" si="0"/>
        <v>8.9043579145819738</v>
      </c>
      <c r="D16" s="160">
        <v>5044</v>
      </c>
      <c r="E16" s="169">
        <f t="shared" si="1"/>
        <v>9.1877811982003319</v>
      </c>
      <c r="F16" s="177">
        <f t="shared" si="2"/>
        <v>9956</v>
      </c>
      <c r="G16" s="169">
        <f t="shared" si="3"/>
        <v>9.0457283555781682</v>
      </c>
      <c r="H16" s="170"/>
    </row>
    <row r="17" spans="1:8" ht="21">
      <c r="A17" s="169" t="s">
        <v>190</v>
      </c>
      <c r="B17" s="160">
        <v>4355</v>
      </c>
      <c r="C17" s="169">
        <f t="shared" si="0"/>
        <v>7.8946414328185046</v>
      </c>
      <c r="D17" s="160">
        <v>4370</v>
      </c>
      <c r="E17" s="169">
        <f t="shared" si="1"/>
        <v>7.9600721324614288</v>
      </c>
      <c r="F17" s="177">
        <f t="shared" si="2"/>
        <v>8725</v>
      </c>
      <c r="G17" s="169">
        <f t="shared" si="3"/>
        <v>7.9272780135013585</v>
      </c>
      <c r="H17" s="170"/>
    </row>
    <row r="18" spans="1:8" ht="21">
      <c r="A18" s="169" t="s">
        <v>191</v>
      </c>
      <c r="B18" s="160">
        <v>3484</v>
      </c>
      <c r="C18" s="169">
        <f t="shared" si="0"/>
        <v>6.3157131462548035</v>
      </c>
      <c r="D18" s="160">
        <v>3557</v>
      </c>
      <c r="E18" s="169">
        <f t="shared" si="1"/>
        <v>6.4791708409989255</v>
      </c>
      <c r="F18" s="177">
        <f t="shared" si="2"/>
        <v>7041</v>
      </c>
      <c r="G18" s="169">
        <f t="shared" si="3"/>
        <v>6.3972452141046494</v>
      </c>
      <c r="H18" s="170"/>
    </row>
    <row r="19" spans="1:8" ht="21">
      <c r="A19" s="169" t="s">
        <v>192</v>
      </c>
      <c r="B19" s="160">
        <v>2449</v>
      </c>
      <c r="C19" s="169">
        <f t="shared" si="0"/>
        <v>4.4394895221521278</v>
      </c>
      <c r="D19" s="160">
        <v>2712</v>
      </c>
      <c r="E19" s="169">
        <f t="shared" si="1"/>
        <v>4.9399806918158804</v>
      </c>
      <c r="F19" s="177">
        <f t="shared" si="2"/>
        <v>5161</v>
      </c>
      <c r="G19" s="169">
        <f t="shared" si="3"/>
        <v>4.6891325876997723</v>
      </c>
      <c r="H19" s="170"/>
    </row>
    <row r="20" spans="1:8" ht="21">
      <c r="A20" s="169" t="s">
        <v>193</v>
      </c>
      <c r="B20" s="160">
        <v>1826</v>
      </c>
      <c r="C20" s="169">
        <f t="shared" si="0"/>
        <v>3.3101297947937058</v>
      </c>
      <c r="D20" s="160">
        <v>2111</v>
      </c>
      <c r="E20" s="169">
        <f t="shared" si="1"/>
        <v>3.8452430827519626</v>
      </c>
      <c r="F20" s="177">
        <f t="shared" si="2"/>
        <v>3937</v>
      </c>
      <c r="G20" s="169">
        <f t="shared" si="3"/>
        <v>3.5770422394446815</v>
      </c>
      <c r="H20" s="170"/>
    </row>
    <row r="21" spans="1:8" ht="21">
      <c r="A21" s="169" t="s">
        <v>194</v>
      </c>
      <c r="B21" s="160">
        <v>1286</v>
      </c>
      <c r="C21" s="169">
        <f t="shared" si="0"/>
        <v>2.3312305126531796</v>
      </c>
      <c r="D21" s="160">
        <v>1450</v>
      </c>
      <c r="E21" s="169">
        <f t="shared" si="1"/>
        <v>2.6412138654620301</v>
      </c>
      <c r="F21" s="177">
        <f t="shared" si="2"/>
        <v>2736</v>
      </c>
      <c r="G21" s="169">
        <f t="shared" si="3"/>
        <v>2.4858490137466722</v>
      </c>
      <c r="H21" s="170"/>
    </row>
    <row r="22" spans="1:8" ht="21">
      <c r="A22" s="169" t="s">
        <v>195</v>
      </c>
      <c r="B22" s="160">
        <v>818</v>
      </c>
      <c r="C22" s="169">
        <f t="shared" si="0"/>
        <v>1.4828511347980566</v>
      </c>
      <c r="D22" s="160">
        <v>985</v>
      </c>
      <c r="E22" s="169">
        <f t="shared" si="1"/>
        <v>1.7942039017104137</v>
      </c>
      <c r="F22" s="177">
        <f t="shared" si="2"/>
        <v>1803</v>
      </c>
      <c r="G22" s="169">
        <f t="shared" si="3"/>
        <v>1.6381526943659541</v>
      </c>
      <c r="H22" s="170"/>
    </row>
    <row r="23" spans="1:8" ht="21">
      <c r="A23" s="169" t="s">
        <v>196</v>
      </c>
      <c r="B23" s="160">
        <v>478</v>
      </c>
      <c r="C23" s="169">
        <f t="shared" si="0"/>
        <v>0.86650714233920678</v>
      </c>
      <c r="D23" s="160">
        <v>659</v>
      </c>
      <c r="E23" s="169">
        <f t="shared" si="1"/>
        <v>1.2003861636823985</v>
      </c>
      <c r="F23" s="177">
        <f t="shared" si="2"/>
        <v>1137</v>
      </c>
      <c r="G23" s="169">
        <f t="shared" si="3"/>
        <v>1.0330447107565668</v>
      </c>
      <c r="H23" s="170"/>
    </row>
    <row r="24" spans="1:8" ht="21">
      <c r="A24" s="169" t="s">
        <v>197</v>
      </c>
      <c r="B24" s="160">
        <v>360</v>
      </c>
      <c r="C24" s="169">
        <f t="shared" si="0"/>
        <v>0.6525995214270176</v>
      </c>
      <c r="D24" s="160">
        <v>507</v>
      </c>
      <c r="E24" s="169">
        <f t="shared" si="1"/>
        <v>0.92351408950982716</v>
      </c>
      <c r="F24" s="177">
        <f t="shared" si="2"/>
        <v>867</v>
      </c>
      <c r="G24" s="169">
        <f t="shared" si="3"/>
        <v>0.78773066334735564</v>
      </c>
      <c r="H24" s="170"/>
    </row>
    <row r="25" spans="1:8" ht="21">
      <c r="A25" s="171" t="s">
        <v>11</v>
      </c>
      <c r="B25" s="178">
        <f>SUM(B7:B24)</f>
        <v>55164</v>
      </c>
      <c r="C25" s="171">
        <f t="shared" si="0"/>
        <v>100</v>
      </c>
      <c r="D25" s="178">
        <f>SUM(D7:D24)</f>
        <v>54899</v>
      </c>
      <c r="E25" s="171">
        <f t="shared" si="1"/>
        <v>100</v>
      </c>
      <c r="F25" s="178">
        <f t="shared" si="2"/>
        <v>110063</v>
      </c>
      <c r="G25" s="171">
        <f t="shared" si="3"/>
        <v>100</v>
      </c>
      <c r="H25" s="172"/>
    </row>
    <row r="26" spans="1:8" ht="21">
      <c r="A26" s="173"/>
      <c r="B26" s="173"/>
      <c r="C26" s="173"/>
      <c r="D26" s="173"/>
      <c r="E26" s="173"/>
      <c r="F26" s="173"/>
      <c r="G26" s="173"/>
      <c r="H26" s="173"/>
    </row>
    <row r="27" spans="1:8" ht="21">
      <c r="A27" s="247" t="s">
        <v>243</v>
      </c>
      <c r="B27" s="247"/>
      <c r="C27" s="247"/>
      <c r="D27" s="247"/>
      <c r="E27" s="247"/>
      <c r="F27" s="247"/>
      <c r="G27" s="247"/>
      <c r="H27" s="174"/>
    </row>
    <row r="28" spans="1:8" ht="21">
      <c r="A28" s="248" t="s">
        <v>25</v>
      </c>
      <c r="B28" s="248"/>
      <c r="C28" s="248"/>
      <c r="D28" s="248"/>
      <c r="E28" s="248"/>
      <c r="F28" s="248"/>
      <c r="G28" s="248"/>
      <c r="H28" s="175"/>
    </row>
    <row r="29" spans="1:8" ht="21">
      <c r="A29" s="176"/>
      <c r="B29" s="173"/>
      <c r="C29" s="173"/>
      <c r="D29" s="173"/>
      <c r="E29" s="176"/>
      <c r="F29" s="176"/>
      <c r="G29" s="176"/>
      <c r="H29" s="176"/>
    </row>
    <row r="30" spans="1:8" ht="21">
      <c r="A30" s="176"/>
      <c r="B30" s="176"/>
      <c r="C30" s="176"/>
      <c r="D30" s="176"/>
      <c r="E30" s="173"/>
      <c r="F30" s="176"/>
      <c r="G30" s="176"/>
      <c r="H30" s="176"/>
    </row>
  </sheetData>
  <mergeCells count="8">
    <mergeCell ref="A1:G1"/>
    <mergeCell ref="A2:G2"/>
    <mergeCell ref="A3:G3"/>
    <mergeCell ref="A27:G27"/>
    <mergeCell ref="A28:G28"/>
    <mergeCell ref="B4:E4"/>
    <mergeCell ref="F4:G4"/>
    <mergeCell ref="A4:A5"/>
  </mergeCells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4"/>
  <sheetViews>
    <sheetView topLeftCell="A19" zoomScale="118" zoomScaleNormal="118" workbookViewId="0">
      <selection activeCell="A31" sqref="A31:G31"/>
    </sheetView>
  </sheetViews>
  <sheetFormatPr defaultRowHeight="21"/>
  <cols>
    <col min="1" max="1" width="7.5" style="102" bestFit="1" customWidth="1"/>
    <col min="2" max="2" width="9.375" style="102" customWidth="1"/>
    <col min="3" max="3" width="8.75" style="102" customWidth="1"/>
    <col min="4" max="4" width="9.25" style="102" bestFit="1" customWidth="1"/>
    <col min="5" max="6" width="9" style="102" customWidth="1"/>
    <col min="7" max="7" width="9.75" style="102" customWidth="1"/>
    <col min="8" max="12" width="9" style="102"/>
    <col min="13" max="13" width="8.375" style="102" customWidth="1"/>
    <col min="14" max="16" width="9" style="102"/>
    <col min="17" max="17" width="10" style="102" customWidth="1"/>
    <col min="18" max="18" width="8.5" style="102" customWidth="1"/>
    <col min="19" max="16384" width="9" style="102"/>
  </cols>
  <sheetData>
    <row r="1" spans="1:18">
      <c r="A1" s="256" t="s">
        <v>198</v>
      </c>
      <c r="B1" s="256"/>
      <c r="C1" s="256"/>
      <c r="D1" s="256"/>
      <c r="E1" s="256"/>
      <c r="F1" s="256"/>
      <c r="G1" s="256"/>
      <c r="H1" s="111"/>
      <c r="I1" s="111"/>
      <c r="J1" s="111"/>
      <c r="K1" s="111"/>
      <c r="L1" s="111"/>
      <c r="M1" s="111"/>
      <c r="N1" s="111"/>
      <c r="O1" s="111"/>
      <c r="P1" s="111"/>
      <c r="Q1" s="73"/>
      <c r="R1" s="73"/>
    </row>
    <row r="2" spans="1:18">
      <c r="A2" s="256" t="s">
        <v>178</v>
      </c>
      <c r="B2" s="256"/>
      <c r="C2" s="256"/>
      <c r="D2" s="256"/>
      <c r="E2" s="256"/>
      <c r="F2" s="256"/>
      <c r="G2" s="256"/>
      <c r="H2" s="111"/>
      <c r="I2" s="111"/>
      <c r="J2" s="111"/>
      <c r="K2" s="111"/>
      <c r="L2" s="111"/>
      <c r="M2" s="111"/>
      <c r="N2" s="111"/>
      <c r="O2" s="111"/>
      <c r="P2" s="111"/>
      <c r="Q2" s="73"/>
      <c r="R2" s="73"/>
    </row>
    <row r="3" spans="1:18">
      <c r="A3" s="255" t="s">
        <v>199</v>
      </c>
      <c r="B3" s="255"/>
      <c r="C3" s="255"/>
      <c r="D3" s="255"/>
      <c r="E3" s="255"/>
      <c r="F3" s="255"/>
      <c r="G3" s="255"/>
      <c r="H3" s="113"/>
      <c r="I3" s="113"/>
      <c r="J3" s="113"/>
      <c r="K3" s="113"/>
      <c r="L3" s="113"/>
      <c r="M3" s="113"/>
      <c r="N3" s="113"/>
      <c r="O3" s="113"/>
      <c r="P3" s="113"/>
      <c r="Q3" s="73"/>
      <c r="R3" s="73"/>
    </row>
    <row r="4" spans="1:18" ht="21" customHeight="1">
      <c r="A4" s="257" t="s">
        <v>179</v>
      </c>
      <c r="B4" s="260" t="s">
        <v>181</v>
      </c>
      <c r="C4" s="261"/>
      <c r="D4" s="262"/>
      <c r="E4" s="260" t="s">
        <v>180</v>
      </c>
      <c r="F4" s="261"/>
      <c r="G4" s="262"/>
      <c r="H4" s="104"/>
      <c r="I4" s="104"/>
      <c r="J4" s="104"/>
      <c r="K4" s="104"/>
      <c r="L4" s="104"/>
      <c r="M4" s="104"/>
      <c r="N4" s="104"/>
      <c r="O4" s="104"/>
      <c r="P4" s="104"/>
      <c r="Q4" s="103"/>
      <c r="R4" s="103"/>
    </row>
    <row r="5" spans="1:18">
      <c r="A5" s="258"/>
      <c r="B5" s="106"/>
      <c r="C5" s="107"/>
      <c r="D5" s="108"/>
      <c r="E5" s="106"/>
      <c r="F5" s="107"/>
      <c r="G5" s="108"/>
      <c r="H5" s="104"/>
      <c r="I5" s="104"/>
      <c r="J5" s="104"/>
      <c r="K5" s="104"/>
      <c r="L5" s="104"/>
      <c r="M5" s="104"/>
      <c r="N5" s="104"/>
      <c r="O5" s="104"/>
      <c r="P5" s="104"/>
      <c r="Q5" s="114"/>
      <c r="R5" s="114"/>
    </row>
    <row r="6" spans="1:18">
      <c r="A6" s="259"/>
      <c r="B6" s="71" t="s">
        <v>9</v>
      </c>
      <c r="C6" s="71" t="s">
        <v>10</v>
      </c>
      <c r="D6" s="71" t="s">
        <v>11</v>
      </c>
      <c r="E6" s="71" t="s">
        <v>9</v>
      </c>
      <c r="F6" s="71" t="s">
        <v>10</v>
      </c>
      <c r="G6" s="71" t="s">
        <v>11</v>
      </c>
      <c r="H6" s="104"/>
      <c r="I6" s="104"/>
      <c r="J6" s="104"/>
      <c r="K6" s="104"/>
      <c r="L6" s="104"/>
      <c r="M6" s="104"/>
      <c r="N6" s="104"/>
      <c r="O6" s="104"/>
      <c r="P6" s="104"/>
      <c r="Q6" s="114"/>
      <c r="R6" s="114"/>
    </row>
    <row r="7" spans="1:18">
      <c r="A7" s="183" t="s">
        <v>152</v>
      </c>
      <c r="B7" s="179">
        <v>523</v>
      </c>
      <c r="C7" s="179">
        <v>556</v>
      </c>
      <c r="D7" s="181">
        <f>SUM(B7:C7)</f>
        <v>1079</v>
      </c>
      <c r="E7" s="184">
        <f>B7*100/$B$29</f>
        <v>0.94808208251758397</v>
      </c>
      <c r="F7" s="184">
        <f>C7*100/$C$29</f>
        <v>1.012768902894406</v>
      </c>
      <c r="G7" s="184">
        <f>D7*100/$D$29</f>
        <v>0.9803476190908843</v>
      </c>
      <c r="H7" s="115"/>
      <c r="I7" s="115"/>
      <c r="J7" s="115"/>
      <c r="K7" s="115"/>
      <c r="L7" s="115"/>
      <c r="M7" s="115"/>
      <c r="N7" s="115"/>
      <c r="O7" s="115"/>
      <c r="P7" s="115"/>
      <c r="Q7" s="114"/>
      <c r="R7" s="114"/>
    </row>
    <row r="8" spans="1:18">
      <c r="A8" s="183" t="s">
        <v>200</v>
      </c>
      <c r="B8" s="179">
        <v>2438</v>
      </c>
      <c r="C8" s="179">
        <v>2367</v>
      </c>
      <c r="D8" s="181">
        <f t="shared" ref="D8:D28" si="0">SUM(B8:C8)</f>
        <v>4805</v>
      </c>
      <c r="E8" s="184">
        <f t="shared" ref="E8:E29" si="1">B8*100/$B$29</f>
        <v>4.419548981219636</v>
      </c>
      <c r="F8" s="184">
        <f t="shared" ref="F8:F29" si="2">C8*100/$C$29</f>
        <v>4.3115539445162936</v>
      </c>
      <c r="G8" s="184">
        <f t="shared" ref="G8:G29" si="3">D8*100/$D$29</f>
        <v>4.3656814733379976</v>
      </c>
      <c r="H8" s="115"/>
      <c r="I8" s="115"/>
      <c r="J8" s="115"/>
      <c r="K8" s="115"/>
      <c r="L8" s="115"/>
      <c r="M8" s="115"/>
      <c r="N8" s="115"/>
      <c r="O8" s="115"/>
      <c r="P8" s="115"/>
      <c r="Q8" s="114"/>
      <c r="R8" s="114"/>
    </row>
    <row r="9" spans="1:18">
      <c r="A9" s="99" t="s">
        <v>182</v>
      </c>
      <c r="B9" s="160">
        <v>3341</v>
      </c>
      <c r="C9" s="160">
        <v>3165</v>
      </c>
      <c r="D9" s="181">
        <f t="shared" si="0"/>
        <v>6506</v>
      </c>
      <c r="E9" s="184">
        <f t="shared" si="1"/>
        <v>6.0564861141324053</v>
      </c>
      <c r="F9" s="184">
        <f t="shared" si="2"/>
        <v>5.7651323339222937</v>
      </c>
      <c r="G9" s="184">
        <f t="shared" si="3"/>
        <v>5.9111599720160273</v>
      </c>
      <c r="H9" s="115"/>
      <c r="I9" s="115"/>
      <c r="J9" s="115"/>
      <c r="K9" s="115"/>
      <c r="L9" s="115"/>
      <c r="M9" s="115"/>
      <c r="N9" s="115"/>
      <c r="O9" s="115"/>
      <c r="P9" s="115"/>
      <c r="Q9" s="114"/>
      <c r="R9" s="114"/>
    </row>
    <row r="10" spans="1:18">
      <c r="A10" s="99" t="s">
        <v>201</v>
      </c>
      <c r="B10" s="160">
        <v>3505</v>
      </c>
      <c r="C10" s="160">
        <v>3290</v>
      </c>
      <c r="D10" s="181">
        <f t="shared" si="0"/>
        <v>6795</v>
      </c>
      <c r="E10" s="184">
        <f t="shared" si="1"/>
        <v>6.35378145167138</v>
      </c>
      <c r="F10" s="184">
        <f t="shared" si="2"/>
        <v>5.9928231843931581</v>
      </c>
      <c r="G10" s="184">
        <f t="shared" si="3"/>
        <v>6.1737368597984794</v>
      </c>
      <c r="H10" s="115"/>
      <c r="I10" s="115"/>
      <c r="J10" s="115"/>
      <c r="K10" s="115"/>
      <c r="L10" s="115"/>
      <c r="M10" s="115"/>
      <c r="N10" s="115"/>
      <c r="O10" s="115"/>
      <c r="P10" s="115"/>
      <c r="Q10" s="114"/>
      <c r="R10" s="114"/>
    </row>
    <row r="11" spans="1:18">
      <c r="A11" s="99" t="s">
        <v>183</v>
      </c>
      <c r="B11" s="160">
        <v>3966</v>
      </c>
      <c r="C11" s="160">
        <v>3598</v>
      </c>
      <c r="D11" s="181">
        <f t="shared" si="0"/>
        <v>7564</v>
      </c>
      <c r="E11" s="184">
        <f t="shared" si="1"/>
        <v>7.1894713943876445</v>
      </c>
      <c r="F11" s="184">
        <f t="shared" si="2"/>
        <v>6.553853439953369</v>
      </c>
      <c r="G11" s="184">
        <f t="shared" si="3"/>
        <v>6.8724276096417505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4"/>
      <c r="R11" s="114"/>
    </row>
    <row r="12" spans="1:18">
      <c r="A12" s="99" t="s">
        <v>184</v>
      </c>
      <c r="B12" s="160">
        <v>4022</v>
      </c>
      <c r="C12" s="160">
        <v>4054</v>
      </c>
      <c r="D12" s="181">
        <f t="shared" si="0"/>
        <v>8076</v>
      </c>
      <c r="E12" s="184">
        <f t="shared" si="1"/>
        <v>7.2909868754985139</v>
      </c>
      <c r="F12" s="184">
        <f t="shared" si="2"/>
        <v>7.3844696624710835</v>
      </c>
      <c r="G12" s="184">
        <f t="shared" si="3"/>
        <v>7.337615729173292</v>
      </c>
      <c r="H12" s="115"/>
      <c r="I12" s="115"/>
      <c r="J12" s="115"/>
      <c r="K12" s="115"/>
      <c r="L12" s="115"/>
      <c r="M12" s="115"/>
      <c r="N12" s="115"/>
      <c r="O12" s="115"/>
      <c r="P12" s="115"/>
      <c r="Q12" s="114"/>
      <c r="R12" s="114"/>
    </row>
    <row r="13" spans="1:18">
      <c r="A13" s="99" t="s">
        <v>185</v>
      </c>
      <c r="B13" s="160">
        <v>4110</v>
      </c>
      <c r="C13" s="160">
        <v>3749</v>
      </c>
      <c r="D13" s="181">
        <f t="shared" si="0"/>
        <v>7859</v>
      </c>
      <c r="E13" s="184">
        <f t="shared" si="1"/>
        <v>7.4505112029584515</v>
      </c>
      <c r="F13" s="184">
        <f t="shared" si="2"/>
        <v>6.8289039873221737</v>
      </c>
      <c r="G13" s="184">
        <f t="shared" si="3"/>
        <v>7.1404559206999627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4"/>
      <c r="R13" s="114"/>
    </row>
    <row r="14" spans="1:18">
      <c r="A14" s="99" t="s">
        <v>186</v>
      </c>
      <c r="B14" s="160">
        <v>4019</v>
      </c>
      <c r="C14" s="160">
        <v>3726</v>
      </c>
      <c r="D14" s="181">
        <f t="shared" si="0"/>
        <v>7745</v>
      </c>
      <c r="E14" s="184">
        <f t="shared" si="1"/>
        <v>7.2855485461532883</v>
      </c>
      <c r="F14" s="184">
        <f t="shared" si="2"/>
        <v>6.7870088708355345</v>
      </c>
      <c r="G14" s="184">
        <f t="shared" si="3"/>
        <v>7.0368788784605183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4"/>
      <c r="R14" s="114"/>
    </row>
    <row r="15" spans="1:18">
      <c r="A15" s="99" t="s">
        <v>187</v>
      </c>
      <c r="B15" s="160">
        <v>4359</v>
      </c>
      <c r="C15" s="160">
        <v>4187</v>
      </c>
      <c r="D15" s="181">
        <f t="shared" si="0"/>
        <v>8546</v>
      </c>
      <c r="E15" s="184">
        <f t="shared" si="1"/>
        <v>7.9018925386121381</v>
      </c>
      <c r="F15" s="184">
        <f t="shared" si="2"/>
        <v>7.6267327273720831</v>
      </c>
      <c r="G15" s="184">
        <f t="shared" si="3"/>
        <v>7.764643885774511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6"/>
      <c r="R15" s="116"/>
    </row>
    <row r="16" spans="1:18">
      <c r="A16" s="99" t="s">
        <v>188</v>
      </c>
      <c r="B16" s="160">
        <v>4913</v>
      </c>
      <c r="C16" s="160">
        <v>4812</v>
      </c>
      <c r="D16" s="181">
        <f t="shared" si="0"/>
        <v>9725</v>
      </c>
      <c r="E16" s="184">
        <f t="shared" si="1"/>
        <v>8.9061706910303826</v>
      </c>
      <c r="F16" s="184">
        <f t="shared" si="2"/>
        <v>8.7651869797264066</v>
      </c>
      <c r="G16" s="184">
        <f t="shared" si="3"/>
        <v>8.8358485594614002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6"/>
      <c r="R16" s="116"/>
    </row>
    <row r="17" spans="1:18">
      <c r="A17" s="99" t="s">
        <v>189</v>
      </c>
      <c r="B17" s="160">
        <v>4912</v>
      </c>
      <c r="C17" s="160">
        <v>5044</v>
      </c>
      <c r="D17" s="181">
        <f t="shared" si="0"/>
        <v>9956</v>
      </c>
      <c r="E17" s="184">
        <f t="shared" si="1"/>
        <v>8.9043579145819738</v>
      </c>
      <c r="F17" s="184">
        <f t="shared" si="2"/>
        <v>9.1877811982003319</v>
      </c>
      <c r="G17" s="184">
        <f t="shared" si="3"/>
        <v>9.0457283555781682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6"/>
      <c r="R17" s="116"/>
    </row>
    <row r="18" spans="1:18">
      <c r="A18" s="99" t="s">
        <v>190</v>
      </c>
      <c r="B18" s="160">
        <v>4355</v>
      </c>
      <c r="C18" s="160">
        <v>4370</v>
      </c>
      <c r="D18" s="181">
        <f t="shared" si="0"/>
        <v>8725</v>
      </c>
      <c r="E18" s="184">
        <f t="shared" si="1"/>
        <v>7.8946414328185046</v>
      </c>
      <c r="F18" s="184">
        <f t="shared" si="2"/>
        <v>7.9600721324614288</v>
      </c>
      <c r="G18" s="184">
        <f t="shared" si="3"/>
        <v>7.9272780135013585</v>
      </c>
      <c r="H18" s="115"/>
      <c r="I18" s="115"/>
      <c r="J18" s="115"/>
      <c r="K18" s="115"/>
      <c r="L18" s="115"/>
      <c r="M18" s="115"/>
      <c r="N18" s="115"/>
      <c r="O18" s="115"/>
      <c r="P18" s="115"/>
      <c r="Q18" s="116"/>
      <c r="R18" s="116"/>
    </row>
    <row r="19" spans="1:18">
      <c r="A19" s="99" t="s">
        <v>191</v>
      </c>
      <c r="B19" s="160">
        <v>3484</v>
      </c>
      <c r="C19" s="160">
        <v>3557</v>
      </c>
      <c r="D19" s="181">
        <f t="shared" si="0"/>
        <v>7041</v>
      </c>
      <c r="E19" s="184">
        <f t="shared" si="1"/>
        <v>6.3157131462548035</v>
      </c>
      <c r="F19" s="184">
        <f t="shared" si="2"/>
        <v>6.4791708409989255</v>
      </c>
      <c r="G19" s="184">
        <f t="shared" si="3"/>
        <v>6.3972452141046494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6"/>
      <c r="R19" s="116"/>
    </row>
    <row r="20" spans="1:18">
      <c r="A20" s="99" t="s">
        <v>192</v>
      </c>
      <c r="B20" s="160">
        <v>2449</v>
      </c>
      <c r="C20" s="160">
        <v>2712</v>
      </c>
      <c r="D20" s="181">
        <f t="shared" si="0"/>
        <v>5161</v>
      </c>
      <c r="E20" s="184">
        <f t="shared" si="1"/>
        <v>4.4394895221521278</v>
      </c>
      <c r="F20" s="184">
        <f t="shared" si="2"/>
        <v>4.9399806918158804</v>
      </c>
      <c r="G20" s="184">
        <f t="shared" si="3"/>
        <v>4.6891325876997723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7"/>
      <c r="R20" s="117"/>
    </row>
    <row r="21" spans="1:18">
      <c r="A21" s="99" t="s">
        <v>193</v>
      </c>
      <c r="B21" s="160">
        <v>1826</v>
      </c>
      <c r="C21" s="160">
        <v>2111</v>
      </c>
      <c r="D21" s="181">
        <f t="shared" si="0"/>
        <v>3937</v>
      </c>
      <c r="E21" s="184">
        <f t="shared" si="1"/>
        <v>3.3101297947937058</v>
      </c>
      <c r="F21" s="184">
        <f t="shared" si="2"/>
        <v>3.8452430827519626</v>
      </c>
      <c r="G21" s="184">
        <f t="shared" si="3"/>
        <v>3.5770422394446815</v>
      </c>
      <c r="H21" s="115"/>
      <c r="I21" s="115"/>
      <c r="J21" s="115"/>
      <c r="K21" s="115"/>
      <c r="L21" s="115"/>
      <c r="M21" s="115"/>
      <c r="N21" s="115"/>
      <c r="O21" s="115"/>
      <c r="P21" s="115"/>
      <c r="Q21" s="116"/>
      <c r="R21" s="116"/>
    </row>
    <row r="22" spans="1:18">
      <c r="A22" s="99" t="s">
        <v>194</v>
      </c>
      <c r="B22" s="160">
        <v>1286</v>
      </c>
      <c r="C22" s="160">
        <v>1450</v>
      </c>
      <c r="D22" s="181">
        <f t="shared" si="0"/>
        <v>2736</v>
      </c>
      <c r="E22" s="184">
        <f t="shared" si="1"/>
        <v>2.3312305126531796</v>
      </c>
      <c r="F22" s="184">
        <f t="shared" si="2"/>
        <v>2.6412138654620301</v>
      </c>
      <c r="G22" s="184">
        <f t="shared" si="3"/>
        <v>2.4858490137466722</v>
      </c>
      <c r="H22" s="115"/>
      <c r="I22" s="115"/>
      <c r="J22" s="115"/>
      <c r="K22" s="115"/>
      <c r="L22" s="115"/>
      <c r="M22" s="115"/>
      <c r="N22" s="115"/>
      <c r="O22" s="115"/>
      <c r="P22" s="115"/>
      <c r="Q22" s="116"/>
      <c r="R22" s="116"/>
    </row>
    <row r="23" spans="1:18">
      <c r="A23" s="99" t="s">
        <v>195</v>
      </c>
      <c r="B23" s="160">
        <v>818</v>
      </c>
      <c r="C23" s="160">
        <v>985</v>
      </c>
      <c r="D23" s="181">
        <f t="shared" si="0"/>
        <v>1803</v>
      </c>
      <c r="E23" s="184">
        <f t="shared" si="1"/>
        <v>1.4828511347980566</v>
      </c>
      <c r="F23" s="184">
        <f t="shared" si="2"/>
        <v>1.7942039017104137</v>
      </c>
      <c r="G23" s="184">
        <f t="shared" si="3"/>
        <v>1.6381526943659541</v>
      </c>
      <c r="H23" s="115"/>
      <c r="I23" s="115"/>
      <c r="J23" s="115"/>
      <c r="K23" s="115"/>
      <c r="L23" s="115"/>
      <c r="M23" s="115"/>
      <c r="N23" s="115"/>
      <c r="O23" s="115"/>
      <c r="P23" s="115"/>
      <c r="Q23" s="116"/>
      <c r="R23" s="116"/>
    </row>
    <row r="24" spans="1:18">
      <c r="A24" s="99" t="s">
        <v>196</v>
      </c>
      <c r="B24" s="160">
        <v>478</v>
      </c>
      <c r="C24" s="160">
        <v>659</v>
      </c>
      <c r="D24" s="181">
        <f t="shared" si="0"/>
        <v>1137</v>
      </c>
      <c r="E24" s="184">
        <f t="shared" si="1"/>
        <v>0.86650714233920678</v>
      </c>
      <c r="F24" s="184">
        <f t="shared" si="2"/>
        <v>1.2003861636823985</v>
      </c>
      <c r="G24" s="184">
        <f t="shared" si="3"/>
        <v>1.0330447107565668</v>
      </c>
      <c r="H24" s="115"/>
      <c r="I24" s="115"/>
      <c r="J24" s="115"/>
      <c r="K24" s="115"/>
      <c r="L24" s="115"/>
      <c r="M24" s="115"/>
      <c r="N24" s="115"/>
      <c r="O24" s="115"/>
      <c r="P24" s="115"/>
      <c r="Q24" s="116"/>
      <c r="R24" s="116"/>
    </row>
    <row r="25" spans="1:18">
      <c r="A25" s="183" t="s">
        <v>202</v>
      </c>
      <c r="B25" s="112">
        <v>247</v>
      </c>
      <c r="C25" s="112">
        <v>350</v>
      </c>
      <c r="D25" s="181">
        <f t="shared" si="0"/>
        <v>597</v>
      </c>
      <c r="E25" s="184">
        <f t="shared" si="1"/>
        <v>0.44775578275687045</v>
      </c>
      <c r="F25" s="184">
        <f t="shared" si="2"/>
        <v>0.63753438131842111</v>
      </c>
      <c r="G25" s="184">
        <f t="shared" si="3"/>
        <v>0.5424166159381445</v>
      </c>
      <c r="H25" s="115"/>
      <c r="I25" s="115"/>
      <c r="J25" s="115"/>
      <c r="K25" s="115"/>
      <c r="L25" s="115"/>
      <c r="M25" s="115"/>
      <c r="N25" s="115"/>
      <c r="O25" s="115"/>
      <c r="P25" s="115"/>
      <c r="Q25" s="116"/>
      <c r="R25" s="116"/>
    </row>
    <row r="26" spans="1:18">
      <c r="A26" s="183" t="s">
        <v>203</v>
      </c>
      <c r="B26" s="112">
        <v>79</v>
      </c>
      <c r="C26" s="112">
        <v>116</v>
      </c>
      <c r="D26" s="181">
        <f t="shared" si="0"/>
        <v>195</v>
      </c>
      <c r="E26" s="184">
        <f t="shared" si="1"/>
        <v>0.1432093394242622</v>
      </c>
      <c r="F26" s="184">
        <f t="shared" si="2"/>
        <v>0.21129710923696243</v>
      </c>
      <c r="G26" s="184">
        <f t="shared" si="3"/>
        <v>0.17717125646220802</v>
      </c>
      <c r="H26" s="115"/>
      <c r="I26" s="115"/>
      <c r="J26" s="115"/>
      <c r="K26" s="115"/>
      <c r="L26" s="115"/>
      <c r="M26" s="115"/>
      <c r="N26" s="115"/>
      <c r="O26" s="115"/>
      <c r="P26" s="115"/>
      <c r="Q26" s="116"/>
      <c r="R26" s="116"/>
    </row>
    <row r="27" spans="1:18">
      <c r="A27" s="183" t="s">
        <v>204</v>
      </c>
      <c r="B27" s="112">
        <v>29</v>
      </c>
      <c r="C27" s="112">
        <v>32</v>
      </c>
      <c r="D27" s="181">
        <f t="shared" si="0"/>
        <v>61</v>
      </c>
      <c r="E27" s="184">
        <f t="shared" si="1"/>
        <v>5.2570517003843083E-2</v>
      </c>
      <c r="F27" s="184">
        <f t="shared" si="2"/>
        <v>5.8288857720541355E-2</v>
      </c>
      <c r="G27" s="184">
        <f t="shared" si="3"/>
        <v>5.5422803303562508E-2</v>
      </c>
      <c r="H27" s="115"/>
      <c r="I27" s="115"/>
      <c r="J27" s="115"/>
      <c r="K27" s="115"/>
      <c r="L27" s="115"/>
      <c r="M27" s="115"/>
      <c r="N27" s="115"/>
      <c r="O27" s="115"/>
      <c r="P27" s="115"/>
      <c r="Q27" s="116"/>
      <c r="R27" s="116"/>
    </row>
    <row r="28" spans="1:18">
      <c r="A28" s="183" t="s">
        <v>205</v>
      </c>
      <c r="B28" s="112">
        <v>5</v>
      </c>
      <c r="C28" s="112">
        <v>9</v>
      </c>
      <c r="D28" s="181">
        <f t="shared" si="0"/>
        <v>14</v>
      </c>
      <c r="E28" s="184">
        <f t="shared" si="1"/>
        <v>9.0638822420419114E-3</v>
      </c>
      <c r="F28" s="184">
        <f t="shared" si="2"/>
        <v>1.6393741233902259E-2</v>
      </c>
      <c r="G28" s="184">
        <f t="shared" si="3"/>
        <v>1.2719987643440575E-2</v>
      </c>
      <c r="H28" s="115"/>
      <c r="I28" s="115"/>
      <c r="J28" s="115"/>
      <c r="K28" s="115"/>
      <c r="L28" s="115"/>
      <c r="M28" s="115"/>
      <c r="N28" s="115"/>
      <c r="O28" s="115"/>
      <c r="P28" s="115"/>
      <c r="Q28" s="116"/>
      <c r="R28" s="116"/>
    </row>
    <row r="29" spans="1:18">
      <c r="A29" s="71" t="s">
        <v>11</v>
      </c>
      <c r="B29" s="180">
        <f>SUM(B7:B28)</f>
        <v>55164</v>
      </c>
      <c r="C29" s="180">
        <f>SUM(C7:C28)</f>
        <v>54899</v>
      </c>
      <c r="D29" s="182">
        <f>SUM(B29:C29)</f>
        <v>110063</v>
      </c>
      <c r="E29" s="185">
        <f t="shared" si="1"/>
        <v>100</v>
      </c>
      <c r="F29" s="185">
        <f t="shared" si="2"/>
        <v>100</v>
      </c>
      <c r="G29" s="185">
        <f t="shared" si="3"/>
        <v>100</v>
      </c>
      <c r="H29" s="118"/>
      <c r="I29" s="118"/>
      <c r="J29" s="118"/>
      <c r="K29" s="118"/>
      <c r="L29" s="118"/>
      <c r="M29" s="118"/>
      <c r="N29" s="118"/>
      <c r="O29" s="118"/>
      <c r="P29" s="118"/>
      <c r="Q29" s="116"/>
      <c r="R29" s="116"/>
    </row>
    <row r="30" spans="1:18">
      <c r="A30" s="100"/>
      <c r="B30" s="110"/>
      <c r="C30" s="110"/>
      <c r="D30" s="101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05"/>
      <c r="R30" s="105"/>
    </row>
    <row r="31" spans="1:18">
      <c r="A31" s="263" t="s">
        <v>245</v>
      </c>
      <c r="B31" s="263"/>
      <c r="C31" s="263"/>
      <c r="D31" s="263"/>
      <c r="E31" s="263"/>
      <c r="F31" s="263"/>
      <c r="G31" s="263"/>
      <c r="H31" s="109"/>
      <c r="I31" s="109"/>
      <c r="J31" s="109"/>
      <c r="K31" s="109"/>
      <c r="L31" s="109"/>
      <c r="M31" s="109"/>
      <c r="N31" s="109"/>
      <c r="O31" s="109"/>
      <c r="P31" s="109"/>
      <c r="Q31" s="103"/>
      <c r="R31" s="103"/>
    </row>
    <row r="32" spans="1:18">
      <c r="A32" s="254" t="s">
        <v>25</v>
      </c>
      <c r="B32" s="254"/>
      <c r="C32" s="254"/>
      <c r="D32" s="254"/>
      <c r="E32" s="254"/>
      <c r="F32" s="254"/>
      <c r="G32" s="254"/>
      <c r="H32" s="110"/>
      <c r="I32" s="110"/>
      <c r="J32" s="110"/>
      <c r="K32" s="110"/>
      <c r="L32" s="110"/>
      <c r="M32" s="110"/>
      <c r="N32" s="110"/>
      <c r="O32" s="110"/>
      <c r="P32" s="110"/>
      <c r="Q32" s="103"/>
      <c r="R32" s="103"/>
    </row>
    <row r="33" spans="1:18">
      <c r="A33" s="103"/>
      <c r="B33" s="72"/>
      <c r="C33" s="72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</row>
    <row r="34" spans="1:18">
      <c r="D34" s="72"/>
    </row>
  </sheetData>
  <mergeCells count="8">
    <mergeCell ref="A32:G32"/>
    <mergeCell ref="A3:G3"/>
    <mergeCell ref="A2:G2"/>
    <mergeCell ref="A1:G1"/>
    <mergeCell ref="A4:A6"/>
    <mergeCell ref="B4:D4"/>
    <mergeCell ref="E4:G4"/>
    <mergeCell ref="A31:G31"/>
  </mergeCells>
  <printOptions horizontalCentered="1"/>
  <pageMargins left="0.25" right="0.25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A22" sqref="A22:G22"/>
    </sheetView>
  </sheetViews>
  <sheetFormatPr defaultRowHeight="14.25"/>
  <cols>
    <col min="1" max="1" width="24.25" bestFit="1" customWidth="1"/>
    <col min="3" max="3" width="9.875" bestFit="1" customWidth="1"/>
  </cols>
  <sheetData>
    <row r="1" spans="1:7" ht="21">
      <c r="A1" s="264" t="s">
        <v>224</v>
      </c>
      <c r="B1" s="264"/>
      <c r="C1" s="264"/>
      <c r="D1" s="264"/>
      <c r="E1" s="264"/>
      <c r="F1" s="264"/>
      <c r="G1" s="264"/>
    </row>
    <row r="2" spans="1:7" ht="21">
      <c r="A2" s="75"/>
      <c r="B2" s="75"/>
      <c r="C2" s="75"/>
      <c r="D2" s="76"/>
      <c r="E2" s="75"/>
      <c r="F2" s="76"/>
      <c r="G2" s="75"/>
    </row>
    <row r="3" spans="1:7" ht="21">
      <c r="A3" s="77" t="s">
        <v>206</v>
      </c>
      <c r="B3" s="78" t="s">
        <v>9</v>
      </c>
      <c r="C3" s="78" t="s">
        <v>180</v>
      </c>
      <c r="D3" s="79" t="s">
        <v>10</v>
      </c>
      <c r="E3" s="78" t="s">
        <v>180</v>
      </c>
      <c r="F3" s="80" t="s">
        <v>11</v>
      </c>
      <c r="G3" s="77" t="s">
        <v>180</v>
      </c>
    </row>
    <row r="4" spans="1:7" ht="21">
      <c r="A4" s="90" t="s">
        <v>207</v>
      </c>
      <c r="B4" s="83" t="s">
        <v>240</v>
      </c>
      <c r="C4" s="84"/>
      <c r="D4" s="83" t="s">
        <v>241</v>
      </c>
      <c r="E4" s="85"/>
      <c r="F4" s="86">
        <v>110063</v>
      </c>
      <c r="G4" s="87"/>
    </row>
    <row r="5" spans="1:7" ht="21">
      <c r="A5" s="82" t="s">
        <v>208</v>
      </c>
      <c r="B5" s="86">
        <v>1657</v>
      </c>
      <c r="C5" s="84">
        <f>B5*100/$B$4</f>
        <v>3.0037705750126893</v>
      </c>
      <c r="D5" s="86">
        <v>1662</v>
      </c>
      <c r="E5" s="85">
        <f>D5*100/$D$4</f>
        <v>3.0273775478606169</v>
      </c>
      <c r="F5" s="86">
        <f>B5+D5</f>
        <v>3319</v>
      </c>
      <c r="G5" s="87">
        <f>F5*100/$F$4</f>
        <v>3.0155456420413764</v>
      </c>
    </row>
    <row r="6" spans="1:7" ht="21">
      <c r="A6" s="82" t="s">
        <v>209</v>
      </c>
      <c r="B6" s="88">
        <v>3665</v>
      </c>
      <c r="C6" s="84">
        <f t="shared" ref="C6:C20" si="0">B6*100/$B$4</f>
        <v>6.6438256834167211</v>
      </c>
      <c r="D6" s="88">
        <f>1662+591+670+680</f>
        <v>3603</v>
      </c>
      <c r="E6" s="85">
        <f t="shared" ref="E6:E20" si="1">D6*100/$D$4</f>
        <v>6.5629610739722031</v>
      </c>
      <c r="F6" s="86">
        <f t="shared" ref="F6:F20" si="2">B6+D6</f>
        <v>7268</v>
      </c>
      <c r="G6" s="87">
        <f t="shared" ref="G6:G20" si="3">F6*100/$F$4</f>
        <v>6.6034907280375785</v>
      </c>
    </row>
    <row r="7" spans="1:7" ht="21">
      <c r="A7" s="91" t="s">
        <v>210</v>
      </c>
      <c r="B7" s="88">
        <v>4313</v>
      </c>
      <c r="C7" s="84">
        <f t="shared" si="0"/>
        <v>7.8185048219853526</v>
      </c>
      <c r="D7" s="88">
        <v>4244</v>
      </c>
      <c r="E7" s="85">
        <f t="shared" si="1"/>
        <v>7.7305597551867979</v>
      </c>
      <c r="F7" s="86">
        <f t="shared" si="2"/>
        <v>8557</v>
      </c>
      <c r="G7" s="87">
        <f t="shared" si="3"/>
        <v>7.7746381617800715</v>
      </c>
    </row>
    <row r="8" spans="1:7" ht="21">
      <c r="A8" s="82" t="s">
        <v>211</v>
      </c>
      <c r="B8" s="89">
        <v>9798</v>
      </c>
      <c r="C8" s="84">
        <f t="shared" si="0"/>
        <v>17.761583641505329</v>
      </c>
      <c r="D8" s="89">
        <v>9378</v>
      </c>
      <c r="E8" s="85">
        <f t="shared" si="1"/>
        <v>17.08227836572615</v>
      </c>
      <c r="F8" s="86">
        <f t="shared" si="2"/>
        <v>19176</v>
      </c>
      <c r="G8" s="87">
        <f t="shared" si="3"/>
        <v>17.422748789329749</v>
      </c>
    </row>
    <row r="9" spans="1:7" ht="21">
      <c r="A9" s="82" t="s">
        <v>212</v>
      </c>
      <c r="B9" s="89">
        <v>10503</v>
      </c>
      <c r="C9" s="84">
        <f t="shared" si="0"/>
        <v>19.03959103763324</v>
      </c>
      <c r="D9" s="89">
        <v>10083</v>
      </c>
      <c r="E9" s="85">
        <f t="shared" si="1"/>
        <v>18.366454762381828</v>
      </c>
      <c r="F9" s="86">
        <f t="shared" si="2"/>
        <v>20586</v>
      </c>
      <c r="G9" s="87">
        <f t="shared" si="3"/>
        <v>18.703833259133404</v>
      </c>
    </row>
    <row r="10" spans="1:7" ht="21">
      <c r="A10" s="82" t="s">
        <v>213</v>
      </c>
      <c r="B10" s="86">
        <v>2008</v>
      </c>
      <c r="C10" s="84">
        <f t="shared" si="0"/>
        <v>3.6400551084040318</v>
      </c>
      <c r="D10" s="86">
        <v>1941</v>
      </c>
      <c r="E10" s="85">
        <f t="shared" si="1"/>
        <v>3.5355835261115867</v>
      </c>
      <c r="F10" s="86">
        <f t="shared" si="2"/>
        <v>3949</v>
      </c>
      <c r="G10" s="87">
        <f t="shared" si="3"/>
        <v>3.5879450859962021</v>
      </c>
    </row>
    <row r="11" spans="1:7" ht="21">
      <c r="A11" s="82" t="s">
        <v>214</v>
      </c>
      <c r="B11" s="89">
        <v>6133</v>
      </c>
      <c r="C11" s="84">
        <f t="shared" si="0"/>
        <v>11.117757958088609</v>
      </c>
      <c r="D11" s="89">
        <v>5775</v>
      </c>
      <c r="E11" s="85">
        <f t="shared" si="1"/>
        <v>10.519317291753948</v>
      </c>
      <c r="F11" s="86">
        <f t="shared" si="2"/>
        <v>11908</v>
      </c>
      <c r="G11" s="87">
        <f t="shared" si="3"/>
        <v>10.819258061292169</v>
      </c>
    </row>
    <row r="12" spans="1:7" ht="21">
      <c r="A12" s="91" t="s">
        <v>215</v>
      </c>
      <c r="B12" s="88">
        <v>11493</v>
      </c>
      <c r="C12" s="84">
        <f t="shared" si="0"/>
        <v>20.834239721557537</v>
      </c>
      <c r="D12" s="88">
        <v>10941</v>
      </c>
      <c r="E12" s="85">
        <f t="shared" si="1"/>
        <v>19.929324760013845</v>
      </c>
      <c r="F12" s="86">
        <f t="shared" si="2"/>
        <v>22434</v>
      </c>
      <c r="G12" s="87">
        <f t="shared" si="3"/>
        <v>20.382871628067562</v>
      </c>
    </row>
    <row r="13" spans="1:7" ht="21">
      <c r="A13" s="91" t="s">
        <v>216</v>
      </c>
      <c r="B13" s="160">
        <v>3966</v>
      </c>
      <c r="C13" s="84">
        <f t="shared" si="0"/>
        <v>7.1894713943876445</v>
      </c>
      <c r="D13" s="160">
        <v>3598</v>
      </c>
      <c r="E13" s="85">
        <f t="shared" si="1"/>
        <v>6.553853439953369</v>
      </c>
      <c r="F13" s="86">
        <f t="shared" si="2"/>
        <v>7564</v>
      </c>
      <c r="G13" s="87">
        <f t="shared" si="3"/>
        <v>6.8724276096417505</v>
      </c>
    </row>
    <row r="14" spans="1:7" ht="21">
      <c r="A14" s="82" t="s">
        <v>217</v>
      </c>
      <c r="B14" s="88">
        <v>38140</v>
      </c>
      <c r="C14" s="84">
        <f t="shared" si="0"/>
        <v>69.139293742295706</v>
      </c>
      <c r="D14" s="88">
        <v>37097</v>
      </c>
      <c r="E14" s="85">
        <f t="shared" si="1"/>
        <v>67.573179839341336</v>
      </c>
      <c r="F14" s="86">
        <f t="shared" si="2"/>
        <v>75237</v>
      </c>
      <c r="G14" s="87">
        <f t="shared" si="3"/>
        <v>68.358122166395603</v>
      </c>
    </row>
    <row r="15" spans="1:7" ht="21">
      <c r="A15" s="82" t="s">
        <v>218</v>
      </c>
      <c r="B15" s="89">
        <v>45357</v>
      </c>
      <c r="C15" s="84">
        <f t="shared" si="0"/>
        <v>82.222101370459001</v>
      </c>
      <c r="D15" s="89">
        <v>45521</v>
      </c>
      <c r="E15" s="85">
        <f t="shared" si="1"/>
        <v>82.917721634273846</v>
      </c>
      <c r="F15" s="86">
        <f t="shared" si="2"/>
        <v>90878</v>
      </c>
      <c r="G15" s="87">
        <f t="shared" si="3"/>
        <v>82.569074075756618</v>
      </c>
    </row>
    <row r="16" spans="1:7" ht="21">
      <c r="A16" s="91" t="s">
        <v>219</v>
      </c>
      <c r="B16" s="88">
        <v>34174</v>
      </c>
      <c r="C16" s="84">
        <f t="shared" si="0"/>
        <v>61.949822347908054</v>
      </c>
      <c r="D16" s="88">
        <v>33499</v>
      </c>
      <c r="E16" s="85">
        <f t="shared" si="1"/>
        <v>61.019326399387964</v>
      </c>
      <c r="F16" s="86">
        <f t="shared" si="2"/>
        <v>67673</v>
      </c>
      <c r="G16" s="87">
        <f t="shared" si="3"/>
        <v>61.485694556753856</v>
      </c>
    </row>
    <row r="17" spans="1:7" ht="21">
      <c r="A17" s="82" t="s">
        <v>220</v>
      </c>
      <c r="B17" s="88">
        <v>4302</v>
      </c>
      <c r="C17" s="84">
        <f t="shared" si="0"/>
        <v>7.7985642810528608</v>
      </c>
      <c r="D17" s="88">
        <v>4200</v>
      </c>
      <c r="E17" s="85">
        <f t="shared" si="1"/>
        <v>7.6504125758210533</v>
      </c>
      <c r="F17" s="86">
        <f t="shared" si="2"/>
        <v>8502</v>
      </c>
      <c r="G17" s="87">
        <f t="shared" si="3"/>
        <v>7.7246667817522692</v>
      </c>
    </row>
    <row r="18" spans="1:7" ht="21">
      <c r="A18" s="91" t="s">
        <v>221</v>
      </c>
      <c r="B18" s="88">
        <v>29240</v>
      </c>
      <c r="C18" s="84">
        <f t="shared" si="0"/>
        <v>53.005583351461098</v>
      </c>
      <c r="D18" s="88">
        <v>30394</v>
      </c>
      <c r="E18" s="85">
        <f t="shared" si="1"/>
        <v>55.363485673691692</v>
      </c>
      <c r="F18" s="86">
        <f t="shared" si="2"/>
        <v>59634</v>
      </c>
      <c r="G18" s="87">
        <f t="shared" si="3"/>
        <v>54.181695937781086</v>
      </c>
    </row>
    <row r="19" spans="1:7" ht="21">
      <c r="A19" s="91" t="s">
        <v>222</v>
      </c>
      <c r="B19" s="88">
        <v>24881</v>
      </c>
      <c r="C19" s="84">
        <f t="shared" si="0"/>
        <v>45.10369081284896</v>
      </c>
      <c r="D19" s="88">
        <v>26207</v>
      </c>
      <c r="E19" s="85">
        <f t="shared" si="1"/>
        <v>47.736752946319605</v>
      </c>
      <c r="F19" s="86">
        <f t="shared" si="2"/>
        <v>51088</v>
      </c>
      <c r="G19" s="87">
        <f t="shared" si="3"/>
        <v>46.417052052006575</v>
      </c>
    </row>
    <row r="20" spans="1:7" ht="21">
      <c r="A20" s="91" t="s">
        <v>223</v>
      </c>
      <c r="B20" s="88">
        <v>7217</v>
      </c>
      <c r="C20" s="84">
        <f t="shared" si="0"/>
        <v>13.082807628163295</v>
      </c>
      <c r="D20" s="88">
        <v>8424</v>
      </c>
      <c r="E20" s="85">
        <f t="shared" si="1"/>
        <v>15.344541794932512</v>
      </c>
      <c r="F20" s="86">
        <f t="shared" si="2"/>
        <v>15641</v>
      </c>
      <c r="G20" s="87">
        <f t="shared" si="3"/>
        <v>14.210951909361002</v>
      </c>
    </row>
    <row r="21" spans="1:7" ht="21">
      <c r="A21" s="75"/>
      <c r="B21" s="75"/>
      <c r="C21" s="75"/>
      <c r="D21" s="75"/>
      <c r="E21" s="75"/>
      <c r="F21" s="75"/>
      <c r="G21" s="81"/>
    </row>
    <row r="22" spans="1:7" ht="21">
      <c r="A22" s="195" t="s">
        <v>243</v>
      </c>
      <c r="B22" s="195"/>
      <c r="C22" s="195"/>
      <c r="D22" s="195"/>
      <c r="E22" s="195"/>
      <c r="F22" s="195"/>
      <c r="G22" s="195"/>
    </row>
    <row r="23" spans="1:7" ht="21">
      <c r="A23" s="196" t="s">
        <v>25</v>
      </c>
      <c r="B23" s="196"/>
      <c r="C23" s="196"/>
      <c r="D23" s="196"/>
      <c r="E23" s="196"/>
      <c r="F23" s="196"/>
      <c r="G23" s="196"/>
    </row>
  </sheetData>
  <mergeCells count="3">
    <mergeCell ref="A22:G22"/>
    <mergeCell ref="A23:G23"/>
    <mergeCell ref="A1:G1"/>
  </mergeCells>
  <pageMargins left="0.98425196850393704" right="0.70866141732283472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B24" sqref="B24:G24"/>
    </sheetView>
  </sheetViews>
  <sheetFormatPr defaultRowHeight="15"/>
  <cols>
    <col min="1" max="1" width="9" style="119"/>
    <col min="2" max="3" width="6.5" style="119" bestFit="1" customWidth="1"/>
    <col min="4" max="4" width="5.75" style="119" bestFit="1" customWidth="1"/>
    <col min="5" max="5" width="5" style="119" customWidth="1"/>
    <col min="6" max="7" width="5.75" style="119" bestFit="1" customWidth="1"/>
    <col min="8" max="16384" width="9" style="119"/>
  </cols>
  <sheetData>
    <row r="1" spans="1:9" ht="15.75">
      <c r="B1" s="265" t="s">
        <v>234</v>
      </c>
      <c r="C1" s="265"/>
      <c r="D1" s="265"/>
      <c r="E1" s="265"/>
      <c r="F1" s="265"/>
      <c r="G1" s="265"/>
    </row>
    <row r="3" spans="1:9" ht="15.75">
      <c r="A3" s="266" t="s">
        <v>235</v>
      </c>
      <c r="B3" s="266"/>
      <c r="C3" s="266"/>
      <c r="D3" s="266"/>
      <c r="E3" s="266"/>
      <c r="F3" s="266"/>
      <c r="G3" s="266"/>
    </row>
    <row r="4" spans="1:9" ht="15.75">
      <c r="A4" s="122" t="s">
        <v>226</v>
      </c>
      <c r="B4" s="120" t="s">
        <v>9</v>
      </c>
      <c r="C4" s="120" t="s">
        <v>225</v>
      </c>
      <c r="D4" s="121" t="s">
        <v>11</v>
      </c>
      <c r="E4" s="123" t="s">
        <v>227</v>
      </c>
      <c r="F4" s="123" t="s">
        <v>228</v>
      </c>
      <c r="G4" s="123" t="s">
        <v>229</v>
      </c>
    </row>
    <row r="5" spans="1:9" ht="21">
      <c r="A5" s="122" t="s">
        <v>230</v>
      </c>
      <c r="B5" s="189">
        <v>2961</v>
      </c>
      <c r="C5" s="189">
        <v>2923</v>
      </c>
      <c r="D5" s="192">
        <f>SUM(B5:C5)</f>
        <v>5884</v>
      </c>
      <c r="E5" s="193">
        <f t="shared" ref="E5:E22" si="0">B5*100/51445</f>
        <v>5.7556613859461558</v>
      </c>
      <c r="F5" s="194">
        <f>C5*100/50958</f>
        <v>5.73609639310805</v>
      </c>
      <c r="G5" s="194">
        <f>D5*100/102403</f>
        <v>5.7459254123414354</v>
      </c>
      <c r="I5" s="133">
        <f>-C5</f>
        <v>-2923</v>
      </c>
    </row>
    <row r="6" spans="1:9" ht="21">
      <c r="A6" s="122" t="s">
        <v>231</v>
      </c>
      <c r="B6" s="189">
        <v>3341</v>
      </c>
      <c r="C6" s="189">
        <v>3165</v>
      </c>
      <c r="D6" s="192">
        <f t="shared" ref="D6:D22" si="1">SUM(B6:C6)</f>
        <v>6506</v>
      </c>
      <c r="E6" s="193">
        <f t="shared" si="0"/>
        <v>6.4943143162600832</v>
      </c>
      <c r="F6" s="194">
        <f t="shared" ref="F6:F22" si="2">C6*100/50958</f>
        <v>6.2109972918874368</v>
      </c>
      <c r="G6" s="194">
        <f t="shared" ref="G6:G22" si="3">D6*100/102403</f>
        <v>6.3533294923000305</v>
      </c>
      <c r="I6" s="133">
        <f t="shared" ref="I6:I21" si="4">-C6</f>
        <v>-3165</v>
      </c>
    </row>
    <row r="7" spans="1:9" ht="21">
      <c r="A7" s="122" t="s">
        <v>159</v>
      </c>
      <c r="B7" s="189">
        <v>3505</v>
      </c>
      <c r="C7" s="189">
        <v>3290</v>
      </c>
      <c r="D7" s="192">
        <f t="shared" si="1"/>
        <v>6795</v>
      </c>
      <c r="E7" s="193">
        <f t="shared" si="0"/>
        <v>6.8131013703955681</v>
      </c>
      <c r="F7" s="194">
        <f t="shared" si="2"/>
        <v>6.4562973429098474</v>
      </c>
      <c r="G7" s="194">
        <f t="shared" si="3"/>
        <v>6.6355477866859367</v>
      </c>
      <c r="I7" s="133">
        <f t="shared" si="4"/>
        <v>-3290</v>
      </c>
    </row>
    <row r="8" spans="1:9" ht="21">
      <c r="A8" s="122" t="s">
        <v>160</v>
      </c>
      <c r="B8" s="189">
        <v>3966</v>
      </c>
      <c r="C8" s="189">
        <v>3598</v>
      </c>
      <c r="D8" s="192">
        <f t="shared" si="1"/>
        <v>7564</v>
      </c>
      <c r="E8" s="193">
        <f t="shared" si="0"/>
        <v>7.7092040042764118</v>
      </c>
      <c r="F8" s="194">
        <f t="shared" si="2"/>
        <v>7.060716668629067</v>
      </c>
      <c r="G8" s="194">
        <f t="shared" si="3"/>
        <v>7.3865023485640071</v>
      </c>
      <c r="I8" s="133">
        <f t="shared" si="4"/>
        <v>-3598</v>
      </c>
    </row>
    <row r="9" spans="1:9" ht="21">
      <c r="A9" s="122" t="s">
        <v>161</v>
      </c>
      <c r="B9" s="189">
        <v>4022</v>
      </c>
      <c r="C9" s="189">
        <v>4054</v>
      </c>
      <c r="D9" s="192">
        <f t="shared" si="1"/>
        <v>8076</v>
      </c>
      <c r="E9" s="193">
        <f t="shared" si="0"/>
        <v>7.8180581203226751</v>
      </c>
      <c r="F9" s="194">
        <f t="shared" si="2"/>
        <v>7.9555712547588211</v>
      </c>
      <c r="G9" s="194">
        <f t="shared" si="3"/>
        <v>7.886487700555648</v>
      </c>
      <c r="I9" s="133">
        <f t="shared" si="4"/>
        <v>-4054</v>
      </c>
    </row>
    <row r="10" spans="1:9" ht="21">
      <c r="A10" s="122" t="s">
        <v>162</v>
      </c>
      <c r="B10" s="189">
        <v>4110</v>
      </c>
      <c r="C10" s="189">
        <v>3749</v>
      </c>
      <c r="D10" s="192">
        <f t="shared" si="1"/>
        <v>7859</v>
      </c>
      <c r="E10" s="193">
        <f t="shared" si="0"/>
        <v>7.989114588395374</v>
      </c>
      <c r="F10" s="194">
        <f t="shared" si="2"/>
        <v>7.3570391302641394</v>
      </c>
      <c r="G10" s="194">
        <f t="shared" si="3"/>
        <v>7.6745798462935655</v>
      </c>
      <c r="I10" s="133">
        <f t="shared" si="4"/>
        <v>-3749</v>
      </c>
    </row>
    <row r="11" spans="1:9" ht="21">
      <c r="A11" s="122" t="s">
        <v>163</v>
      </c>
      <c r="B11" s="189">
        <v>4019</v>
      </c>
      <c r="C11" s="189">
        <v>3726</v>
      </c>
      <c r="D11" s="192">
        <f t="shared" si="1"/>
        <v>7745</v>
      </c>
      <c r="E11" s="193">
        <f t="shared" si="0"/>
        <v>7.8122266498201967</v>
      </c>
      <c r="F11" s="194">
        <f t="shared" si="2"/>
        <v>7.3119039208760155</v>
      </c>
      <c r="G11" s="194">
        <f t="shared" si="3"/>
        <v>7.5632549827641764</v>
      </c>
      <c r="I11" s="133">
        <f t="shared" si="4"/>
        <v>-3726</v>
      </c>
    </row>
    <row r="12" spans="1:9" ht="21">
      <c r="A12" s="122" t="s">
        <v>164</v>
      </c>
      <c r="B12" s="189">
        <v>4359</v>
      </c>
      <c r="C12" s="189">
        <v>4187</v>
      </c>
      <c r="D12" s="192">
        <f t="shared" si="1"/>
        <v>8546</v>
      </c>
      <c r="E12" s="193">
        <f t="shared" si="0"/>
        <v>8.4731266401010785</v>
      </c>
      <c r="F12" s="194">
        <f t="shared" si="2"/>
        <v>8.2165705090466652</v>
      </c>
      <c r="G12" s="194">
        <f t="shared" si="3"/>
        <v>8.3454586291417243</v>
      </c>
      <c r="I12" s="133">
        <f t="shared" si="4"/>
        <v>-4187</v>
      </c>
    </row>
    <row r="13" spans="1:9" ht="21">
      <c r="A13" s="122" t="s">
        <v>165</v>
      </c>
      <c r="B13" s="189">
        <v>4913</v>
      </c>
      <c r="C13" s="189">
        <v>4812</v>
      </c>
      <c r="D13" s="192">
        <f t="shared" si="1"/>
        <v>9725</v>
      </c>
      <c r="E13" s="193">
        <f t="shared" si="0"/>
        <v>9.5500048595587526</v>
      </c>
      <c r="F13" s="194">
        <f t="shared" si="2"/>
        <v>9.443070764158719</v>
      </c>
      <c r="G13" s="194">
        <f t="shared" si="3"/>
        <v>9.49679208616935</v>
      </c>
      <c r="I13" s="133">
        <f t="shared" si="4"/>
        <v>-4812</v>
      </c>
    </row>
    <row r="14" spans="1:9" ht="21">
      <c r="A14" s="122" t="s">
        <v>166</v>
      </c>
      <c r="B14" s="189">
        <v>4912</v>
      </c>
      <c r="C14" s="189">
        <v>5044</v>
      </c>
      <c r="D14" s="192">
        <f t="shared" si="1"/>
        <v>9956</v>
      </c>
      <c r="E14" s="193">
        <f t="shared" si="0"/>
        <v>9.5480610360579252</v>
      </c>
      <c r="F14" s="194">
        <f t="shared" si="2"/>
        <v>9.8983476588563128</v>
      </c>
      <c r="G14" s="194">
        <f t="shared" si="3"/>
        <v>9.7223714148999534</v>
      </c>
      <c r="I14" s="133">
        <f t="shared" si="4"/>
        <v>-5044</v>
      </c>
    </row>
    <row r="15" spans="1:9" ht="21">
      <c r="A15" s="122" t="s">
        <v>167</v>
      </c>
      <c r="B15" s="189">
        <v>4355</v>
      </c>
      <c r="C15" s="189">
        <v>4370</v>
      </c>
      <c r="D15" s="192">
        <f t="shared" si="1"/>
        <v>8725</v>
      </c>
      <c r="E15" s="193">
        <f t="shared" si="0"/>
        <v>8.4653513460977745</v>
      </c>
      <c r="F15" s="194">
        <f t="shared" si="2"/>
        <v>8.5756897837434742</v>
      </c>
      <c r="G15" s="194">
        <f t="shared" si="3"/>
        <v>8.5202581955606771</v>
      </c>
      <c r="I15" s="133">
        <f t="shared" si="4"/>
        <v>-4370</v>
      </c>
    </row>
    <row r="16" spans="1:9" ht="21">
      <c r="A16" s="122" t="s">
        <v>168</v>
      </c>
      <c r="B16" s="189">
        <v>3484</v>
      </c>
      <c r="C16" s="189">
        <v>3557</v>
      </c>
      <c r="D16" s="192">
        <f t="shared" si="1"/>
        <v>7041</v>
      </c>
      <c r="E16" s="193">
        <f t="shared" si="0"/>
        <v>6.7722810768782198</v>
      </c>
      <c r="F16" s="194">
        <f t="shared" si="2"/>
        <v>6.9802582518937166</v>
      </c>
      <c r="G16" s="194">
        <f t="shared" si="3"/>
        <v>6.8757751237756706</v>
      </c>
      <c r="I16" s="133">
        <f t="shared" si="4"/>
        <v>-3557</v>
      </c>
    </row>
    <row r="17" spans="1:9" ht="21">
      <c r="A17" s="122" t="s">
        <v>169</v>
      </c>
      <c r="B17" s="189">
        <v>2449</v>
      </c>
      <c r="C17" s="189">
        <v>2712</v>
      </c>
      <c r="D17" s="192">
        <f t="shared" si="1"/>
        <v>5161</v>
      </c>
      <c r="E17" s="193">
        <f t="shared" si="0"/>
        <v>4.7604237535231801</v>
      </c>
      <c r="F17" s="194">
        <f t="shared" si="2"/>
        <v>5.3220299069822206</v>
      </c>
      <c r="G17" s="194">
        <f t="shared" si="3"/>
        <v>5.0398914094313643</v>
      </c>
      <c r="I17" s="133">
        <f t="shared" si="4"/>
        <v>-2712</v>
      </c>
    </row>
    <row r="18" spans="1:9" ht="21">
      <c r="A18" s="122" t="s">
        <v>170</v>
      </c>
      <c r="B18" s="189">
        <v>1826</v>
      </c>
      <c r="C18" s="189">
        <v>2111</v>
      </c>
      <c r="D18" s="192">
        <f t="shared" si="1"/>
        <v>3937</v>
      </c>
      <c r="E18" s="193">
        <f t="shared" si="0"/>
        <v>3.5494217125085044</v>
      </c>
      <c r="F18" s="194">
        <f t="shared" si="2"/>
        <v>4.1426272616664708</v>
      </c>
      <c r="G18" s="194">
        <f t="shared" si="3"/>
        <v>3.844613927326348</v>
      </c>
      <c r="I18" s="133">
        <f t="shared" si="4"/>
        <v>-2111</v>
      </c>
    </row>
    <row r="19" spans="1:9" ht="21">
      <c r="A19" s="122" t="s">
        <v>171</v>
      </c>
      <c r="B19" s="189">
        <v>1286</v>
      </c>
      <c r="C19" s="189">
        <v>1450</v>
      </c>
      <c r="D19" s="192">
        <f t="shared" si="1"/>
        <v>2736</v>
      </c>
      <c r="E19" s="193">
        <f t="shared" si="0"/>
        <v>2.4997570220623966</v>
      </c>
      <c r="F19" s="194">
        <f t="shared" si="2"/>
        <v>2.845480591859963</v>
      </c>
      <c r="G19" s="194">
        <f t="shared" si="3"/>
        <v>2.6717967247053309</v>
      </c>
      <c r="I19" s="133">
        <f t="shared" si="4"/>
        <v>-1450</v>
      </c>
    </row>
    <row r="20" spans="1:9" ht="21">
      <c r="A20" s="122" t="s">
        <v>172</v>
      </c>
      <c r="B20" s="189">
        <v>818</v>
      </c>
      <c r="C20" s="189">
        <v>985</v>
      </c>
      <c r="D20" s="192">
        <f t="shared" si="1"/>
        <v>1803</v>
      </c>
      <c r="E20" s="193">
        <f t="shared" si="0"/>
        <v>1.5900476236757703</v>
      </c>
      <c r="F20" s="194">
        <f t="shared" si="2"/>
        <v>1.9329644020565957</v>
      </c>
      <c r="G20" s="194">
        <f t="shared" si="3"/>
        <v>1.7606906047674384</v>
      </c>
      <c r="I20" s="133">
        <f t="shared" si="4"/>
        <v>-985</v>
      </c>
    </row>
    <row r="21" spans="1:9" ht="21">
      <c r="A21" s="122" t="s">
        <v>232</v>
      </c>
      <c r="B21" s="190">
        <v>838</v>
      </c>
      <c r="C21" s="191">
        <v>1166</v>
      </c>
      <c r="D21" s="192">
        <f t="shared" si="1"/>
        <v>2004</v>
      </c>
      <c r="E21" s="193">
        <f t="shared" si="0"/>
        <v>1.6289240936922926</v>
      </c>
      <c r="F21" s="194">
        <f t="shared" si="2"/>
        <v>2.2881588759370461</v>
      </c>
      <c r="G21" s="194">
        <f t="shared" si="3"/>
        <v>1.9569739167797819</v>
      </c>
      <c r="I21" s="133">
        <f t="shared" si="4"/>
        <v>-1166</v>
      </c>
    </row>
    <row r="22" spans="1:9" ht="15.75">
      <c r="A22" s="122" t="s">
        <v>11</v>
      </c>
      <c r="B22" s="130">
        <f>SUM(B5:B21)</f>
        <v>55164</v>
      </c>
      <c r="C22" s="130">
        <f>SUM(C5:C21)</f>
        <v>54899</v>
      </c>
      <c r="D22" s="131">
        <f t="shared" si="1"/>
        <v>110063</v>
      </c>
      <c r="E22" s="132">
        <f t="shared" si="0"/>
        <v>107.22907959957236</v>
      </c>
      <c r="F22" s="124">
        <f t="shared" si="2"/>
        <v>107.73382000863457</v>
      </c>
      <c r="G22" s="124">
        <f t="shared" si="3"/>
        <v>107.48024960206244</v>
      </c>
    </row>
    <row r="23" spans="1:9" ht="15.75">
      <c r="B23" s="125"/>
      <c r="C23" s="125"/>
      <c r="D23" s="125"/>
      <c r="E23" s="126"/>
      <c r="F23" s="127"/>
      <c r="G23" s="128"/>
    </row>
    <row r="24" spans="1:9" ht="15.75">
      <c r="B24" s="232" t="s">
        <v>243</v>
      </c>
      <c r="C24" s="232"/>
      <c r="D24" s="232"/>
      <c r="E24" s="232"/>
      <c r="F24" s="232"/>
      <c r="G24" s="232"/>
    </row>
    <row r="25" spans="1:9" ht="15.75">
      <c r="B25" s="233" t="s">
        <v>25</v>
      </c>
      <c r="C25" s="233"/>
      <c r="D25" s="233"/>
      <c r="E25" s="233"/>
      <c r="F25" s="233"/>
      <c r="G25" s="233"/>
    </row>
    <row r="26" spans="1:9" ht="15.75">
      <c r="B26" s="128"/>
      <c r="C26" s="128"/>
      <c r="D26" s="129" t="s">
        <v>233</v>
      </c>
      <c r="E26" s="128"/>
      <c r="F26" s="128"/>
      <c r="G26" s="128"/>
    </row>
  </sheetData>
  <mergeCells count="4">
    <mergeCell ref="B1:G1"/>
    <mergeCell ref="B24:G24"/>
    <mergeCell ref="B25:G25"/>
    <mergeCell ref="A3:G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เขตการปกครองอำเถอบ้านผือ</vt:lpstr>
      <vt:lpstr>จำนวนครัวเรือน</vt:lpstr>
      <vt:lpstr>ประชากรรายอายุ</vt:lpstr>
      <vt:lpstr>ปชก.แยกกลุ่มอายุแยกเพศ</vt:lpstr>
      <vt:lpstr>โครงสร้าง85+</vt:lpstr>
      <vt:lpstr>โครงสร้าง100+</vt:lpstr>
      <vt:lpstr>กลุ่มอายุสำคัญ</vt:lpstr>
      <vt:lpstr>ปิรามิด</vt:lpstr>
      <vt:lpstr>จำนวนครัวเรือน!Print_Titles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gg</cp:lastModifiedBy>
  <cp:lastPrinted>2018-07-10T02:48:00Z</cp:lastPrinted>
  <dcterms:created xsi:type="dcterms:W3CDTF">2018-06-01T02:55:20Z</dcterms:created>
  <dcterms:modified xsi:type="dcterms:W3CDTF">2018-07-10T04:07:13Z</dcterms:modified>
</cp:coreProperties>
</file>